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5" yWindow="300" windowWidth="15555" windowHeight="11820" firstSheet="6" activeTab="9"/>
  </bookViews>
  <sheets>
    <sheet name="ФОТ 111" sheetId="27" r:id="rId1"/>
    <sheet name="Иные выплаты (112)" sheetId="4" r:id="rId2"/>
    <sheet name="Иные выплаты (113)" sheetId="5" r:id="rId3"/>
    <sheet name="ФОТ (119)" sheetId="21" r:id="rId4"/>
    <sheet name="СОЦ (320)" sheetId="31" r:id="rId5"/>
    <sheet name="Зем. и имущ. налоги (851)" sheetId="25" r:id="rId6"/>
    <sheet name="Прочие налоги (852)" sheetId="15" r:id="rId7"/>
    <sheet name="Прочие расходы (853)" sheetId="17" r:id="rId8"/>
    <sheet name="Судебные акты (831)" sheetId="18" r:id="rId9"/>
    <sheet name="Закупки (241,242,243,244)" sheetId="24" r:id="rId10"/>
    <sheet name="Прочие (610)" sheetId="22" r:id="rId11"/>
    <sheet name="ВЗ_Р ОСП(610)" sheetId="23" r:id="rId12"/>
  </sheets>
  <definedNames>
    <definedName name="_xlnm.Print_Area" localSheetId="9">'Закупки (241,242,243,244)'!$A$1:$BA$241</definedName>
    <definedName name="_xlnm.Print_Area" localSheetId="5">'Зем. и имущ. налоги (851)'!$A$1:$BA$125</definedName>
    <definedName name="_xlnm.Print_Area" localSheetId="1">'Иные выплаты (112)'!$A$1:$AZ$108</definedName>
    <definedName name="_xlnm.Print_Area" localSheetId="2">'Иные выплаты (113)'!$A$1:$AZ$54</definedName>
    <definedName name="_xlnm.Print_Area" localSheetId="10">'Прочие (610)'!$A$1:$BA$41</definedName>
    <definedName name="_xlnm.Print_Area" localSheetId="6">'Прочие налоги (852)'!$A$1:$BA$52</definedName>
    <definedName name="_xlnm.Print_Area" localSheetId="7">'Прочие расходы (853)'!$A$1:$BA$61</definedName>
    <definedName name="_xlnm.Print_Area" localSheetId="4">'СОЦ (320)'!$A$1:$AZ$53</definedName>
    <definedName name="_xlnm.Print_Area" localSheetId="8">'Судебные акты (831)'!$A$1:$BA$60</definedName>
    <definedName name="_xlnm.Print_Area" localSheetId="3">'ФОТ (119)'!$A$1:$AZ$70</definedName>
    <definedName name="_xlnm.Print_Area" localSheetId="0">'ФОТ 111'!$A$1:$AZ$152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4" i="21"/>
  <c r="AR208" i="24"/>
  <c r="I117"/>
  <c r="AR206"/>
  <c r="E87"/>
  <c r="I76"/>
  <c r="G76"/>
  <c r="E76"/>
  <c r="E53"/>
  <c r="AR181"/>
  <c r="AX181"/>
  <c r="AU181"/>
  <c r="AX193"/>
  <c r="AU193"/>
  <c r="AR198"/>
  <c r="AX201"/>
  <c r="AU201"/>
  <c r="AR205"/>
  <c r="AU205"/>
  <c r="AX205"/>
  <c r="AM51" i="25"/>
  <c r="AW71" i="27"/>
  <c r="Z71"/>
  <c r="Z70"/>
  <c r="AW70" s="1"/>
  <c r="AW69"/>
  <c r="Z69"/>
  <c r="Z68"/>
  <c r="AW68" s="1"/>
  <c r="AW67"/>
  <c r="Z67"/>
  <c r="Z66"/>
  <c r="AW66" s="1"/>
  <c r="AW65"/>
  <c r="Z65"/>
  <c r="Z64"/>
  <c r="AW64" s="1"/>
  <c r="AW63"/>
  <c r="Z63"/>
  <c r="Z62"/>
  <c r="AW62" s="1"/>
  <c r="AW61"/>
  <c r="Z61"/>
  <c r="Z60"/>
  <c r="AW60" s="1"/>
  <c r="AW59"/>
  <c r="Z59"/>
  <c r="Z58"/>
  <c r="AW58" s="1"/>
  <c r="AW57"/>
  <c r="Z57"/>
  <c r="Z56"/>
  <c r="AW56" s="1"/>
  <c r="Z99"/>
  <c r="AW99" s="1"/>
  <c r="Z98"/>
  <c r="AW98" s="1"/>
  <c r="AW97"/>
  <c r="Z97"/>
  <c r="Z96"/>
  <c r="AW96" s="1"/>
  <c r="AW95"/>
  <c r="Z95"/>
  <c r="Z94"/>
  <c r="AW94" s="1"/>
  <c r="AW93"/>
  <c r="Z93"/>
  <c r="Z92"/>
  <c r="AW92" s="1"/>
  <c r="Z91"/>
  <c r="AW91" s="1"/>
  <c r="Z90"/>
  <c r="AW90" s="1"/>
  <c r="AW89"/>
  <c r="Z89"/>
  <c r="Z88"/>
  <c r="AW88" s="1"/>
  <c r="AW87"/>
  <c r="Z87"/>
  <c r="Z86"/>
  <c r="AW86" s="1"/>
  <c r="AW85"/>
  <c r="Z85"/>
  <c r="Z84"/>
  <c r="AW84" s="1"/>
  <c r="Z110"/>
  <c r="Z111"/>
  <c r="Z112"/>
  <c r="Z113"/>
  <c r="Z114"/>
  <c r="J49" i="25"/>
  <c r="J51" s="1"/>
  <c r="AR177" i="24"/>
  <c r="AR202"/>
  <c r="AR207"/>
  <c r="AR203"/>
  <c r="AU203"/>
  <c r="AX203"/>
  <c r="AU177"/>
  <c r="AX177"/>
  <c r="AL27" i="21"/>
  <c r="AQ27"/>
  <c r="AQ26" s="1"/>
  <c r="AJ135" i="27"/>
  <c r="Y42" i="17"/>
  <c r="AC100" i="24"/>
  <c r="AX220"/>
  <c r="AU220"/>
  <c r="AR220"/>
  <c r="AX219"/>
  <c r="AU219"/>
  <c r="AX222"/>
  <c r="AU222"/>
  <c r="AR222"/>
  <c r="AW135" i="27"/>
  <c r="W135"/>
  <c r="Z122"/>
  <c r="AW122" s="1"/>
  <c r="Z121"/>
  <c r="AW121" s="1"/>
  <c r="Z120"/>
  <c r="AW120" s="1"/>
  <c r="Z119"/>
  <c r="AW119" s="1"/>
  <c r="Z118"/>
  <c r="AW118" s="1"/>
  <c r="Z117"/>
  <c r="AW117" s="1"/>
  <c r="AX76" i="4"/>
  <c r="AK76"/>
  <c r="X76"/>
  <c r="X73"/>
  <c r="AS17"/>
  <c r="AK17"/>
  <c r="AC17"/>
  <c r="AL43" i="21"/>
  <c r="AL42" s="1"/>
  <c r="AL49"/>
  <c r="AL48" s="1"/>
  <c r="AL54"/>
  <c r="AC21" i="17"/>
  <c r="AC32"/>
  <c r="AC87" i="24"/>
  <c r="I100"/>
  <c r="G100"/>
  <c r="E100"/>
  <c r="AG100"/>
  <c r="M163"/>
  <c r="I163"/>
  <c r="E163"/>
  <c r="AU221"/>
  <c r="AR221"/>
  <c r="I95"/>
  <c r="G95"/>
  <c r="E95"/>
  <c r="AC95"/>
  <c r="M158"/>
  <c r="I158"/>
  <c r="E158"/>
  <c r="M156"/>
  <c r="I156"/>
  <c r="E156"/>
  <c r="I93"/>
  <c r="G93"/>
  <c r="E93"/>
  <c r="AK93"/>
  <c r="AG93"/>
  <c r="AC93"/>
  <c r="I89"/>
  <c r="G89"/>
  <c r="E89"/>
  <c r="M152"/>
  <c r="I152"/>
  <c r="E152"/>
  <c r="I87"/>
  <c r="G87"/>
  <c r="AK87"/>
  <c r="AG87"/>
  <c r="M150"/>
  <c r="I150"/>
  <c r="E150"/>
  <c r="M140"/>
  <c r="I140"/>
  <c r="E140"/>
  <c r="AC76"/>
  <c r="I53"/>
  <c r="G53"/>
  <c r="M117"/>
  <c r="E117"/>
  <c r="M111"/>
  <c r="I111"/>
  <c r="E111"/>
  <c r="I47"/>
  <c r="G47"/>
  <c r="E47"/>
  <c r="AO21"/>
  <c r="AI21"/>
  <c r="AC21"/>
  <c r="AX215"/>
  <c r="AU215"/>
  <c r="AX214"/>
  <c r="AU214"/>
  <c r="AR214"/>
  <c r="AX207"/>
  <c r="AU207"/>
  <c r="AX194"/>
  <c r="AU194"/>
  <c r="AR194"/>
  <c r="AC174"/>
  <c r="AR219"/>
  <c r="AX217"/>
  <c r="AX218" s="1"/>
  <c r="AU217"/>
  <c r="AU218" s="1"/>
  <c r="AR217"/>
  <c r="AR218" s="1"/>
  <c r="AX213"/>
  <c r="AU213"/>
  <c r="AR213"/>
  <c r="AX211"/>
  <c r="AX212" s="1"/>
  <c r="AU211"/>
  <c r="AU212" s="1"/>
  <c r="AR211"/>
  <c r="AR212" s="1"/>
  <c r="AX209"/>
  <c r="AU209"/>
  <c r="AR209"/>
  <c r="AX206"/>
  <c r="AU206"/>
  <c r="AX204"/>
  <c r="AU204"/>
  <c r="AR204"/>
  <c r="AX202"/>
  <c r="AU202"/>
  <c r="AX199"/>
  <c r="AU199"/>
  <c r="AR199"/>
  <c r="AX195"/>
  <c r="AU195"/>
  <c r="AR195"/>
  <c r="AR193"/>
  <c r="AU192"/>
  <c r="AX192"/>
  <c r="AR192"/>
  <c r="AX191"/>
  <c r="AR191"/>
  <c r="AU189"/>
  <c r="AX189"/>
  <c r="AR189"/>
  <c r="AX188"/>
  <c r="AU188"/>
  <c r="AR188"/>
  <c r="AX187"/>
  <c r="AU187"/>
  <c r="AR187"/>
  <c r="AX186"/>
  <c r="AU186"/>
  <c r="AR186"/>
  <c r="AX185"/>
  <c r="AU185"/>
  <c r="AR185"/>
  <c r="AX184"/>
  <c r="AU184"/>
  <c r="AR184"/>
  <c r="AX183"/>
  <c r="AU183"/>
  <c r="AR183"/>
  <c r="AU182"/>
  <c r="AX182"/>
  <c r="AR182"/>
  <c r="AU180"/>
  <c r="AX180"/>
  <c r="AR180"/>
  <c r="AU179"/>
  <c r="AX179"/>
  <c r="AR179"/>
  <c r="AU170"/>
  <c r="AU171" s="1"/>
  <c r="AX170"/>
  <c r="AX171" s="1"/>
  <c r="AR171"/>
  <c r="AW43" i="15"/>
  <c r="AS29" s="1"/>
  <c r="AS32" s="1"/>
  <c r="AS16" s="1"/>
  <c r="AS20" s="1"/>
  <c r="AK43"/>
  <c r="AK32" s="1"/>
  <c r="AK20" s="1"/>
  <c r="Y43"/>
  <c r="AC32" s="1"/>
  <c r="AC20" s="1"/>
  <c r="L4"/>
  <c r="F71" i="25"/>
  <c r="U68"/>
  <c r="U71" s="1"/>
  <c r="J68"/>
  <c r="J71" s="1"/>
  <c r="F61"/>
  <c r="U58"/>
  <c r="U61" s="1"/>
  <c r="J58"/>
  <c r="J61" s="1"/>
  <c r="F51"/>
  <c r="U49"/>
  <c r="AE51" s="1"/>
  <c r="AG111"/>
  <c r="AW111" s="1"/>
  <c r="AW114" s="1"/>
  <c r="AS79" s="1"/>
  <c r="AS82" s="1"/>
  <c r="AS29" s="1"/>
  <c r="AG100"/>
  <c r="AW100" s="1"/>
  <c r="AW103" s="1"/>
  <c r="AK79" s="1"/>
  <c r="AK82" s="1"/>
  <c r="AK29" s="1"/>
  <c r="P93"/>
  <c r="AG90"/>
  <c r="AC79" s="1"/>
  <c r="AC82" s="1"/>
  <c r="AC29" s="1"/>
  <c r="AV55" i="21"/>
  <c r="AL50"/>
  <c r="W50"/>
  <c r="AB50"/>
  <c r="AQ50" s="1"/>
  <c r="AG50"/>
  <c r="AV50" s="1"/>
  <c r="AB49"/>
  <c r="AQ49" s="1"/>
  <c r="AG49"/>
  <c r="AV49" s="1"/>
  <c r="W55"/>
  <c r="AL55" s="1"/>
  <c r="AB55"/>
  <c r="AQ55" s="1"/>
  <c r="AG55"/>
  <c r="AB54"/>
  <c r="AQ53" s="1"/>
  <c r="AG54"/>
  <c r="AV54" s="1"/>
  <c r="AV53" s="1"/>
  <c r="AG44"/>
  <c r="AV44" s="1"/>
  <c r="AB44"/>
  <c r="AQ44" s="1"/>
  <c r="W44"/>
  <c r="AL44" s="1"/>
  <c r="AB43"/>
  <c r="AQ43" s="1"/>
  <c r="AG43"/>
  <c r="AV43" s="1"/>
  <c r="AV42" s="1"/>
  <c r="AV27"/>
  <c r="AV26" s="1"/>
  <c r="AL26"/>
  <c r="J65"/>
  <c r="J238" i="24" s="1"/>
  <c r="L5" i="5"/>
  <c r="L4"/>
  <c r="Z115" i="27"/>
  <c r="AW115" s="1"/>
  <c r="AR210" i="24" l="1"/>
  <c r="AE58" i="25"/>
  <c r="AE61" s="1"/>
  <c r="AG103"/>
  <c r="AW73" i="27"/>
  <c r="AW101"/>
  <c r="AU216" i="24"/>
  <c r="AQ42" i="21"/>
  <c r="AX216" i="24"/>
  <c r="AX223"/>
  <c r="AU223"/>
  <c r="AR223"/>
  <c r="AR216"/>
  <c r="Z124" i="27"/>
  <c r="AW124" s="1"/>
  <c r="Z123"/>
  <c r="AW123" s="1"/>
  <c r="AV48" i="21"/>
  <c r="AS14" s="1"/>
  <c r="AS17" s="1"/>
  <c r="AL53"/>
  <c r="AG114" i="25"/>
  <c r="AW49"/>
  <c r="AW51" s="1"/>
  <c r="AC39" s="1"/>
  <c r="AC41" s="1"/>
  <c r="AC28" s="1"/>
  <c r="AC31" s="1"/>
  <c r="AC16" s="1"/>
  <c r="AC20" s="1"/>
  <c r="AQ48" i="21"/>
  <c r="AG93" i="25"/>
  <c r="AW58"/>
  <c r="AW61" s="1"/>
  <c r="AK39" s="1"/>
  <c r="AK41" s="1"/>
  <c r="AK28" s="1"/>
  <c r="AK31" s="1"/>
  <c r="AK16" s="1"/>
  <c r="AK20" s="1"/>
  <c r="AE68"/>
  <c r="AX200" i="24"/>
  <c r="AR200"/>
  <c r="AU191"/>
  <c r="AU200" s="1"/>
  <c r="AX210"/>
  <c r="AU210"/>
  <c r="AF174"/>
  <c r="W173"/>
  <c r="U51" i="25"/>
  <c r="AC14" i="21"/>
  <c r="AC17" s="1"/>
  <c r="AS30" i="27"/>
  <c r="AW114"/>
  <c r="Z116"/>
  <c r="AW116" s="1"/>
  <c r="AW111"/>
  <c r="AW110"/>
  <c r="Z109"/>
  <c r="AW109" s="1"/>
  <c r="AW112"/>
  <c r="AW113"/>
  <c r="AC30" l="1"/>
  <c r="AK14" i="21"/>
  <c r="AK17" s="1"/>
  <c r="AE71" i="25"/>
  <c r="AW68"/>
  <c r="AW71" s="1"/>
  <c r="AS39" s="1"/>
  <c r="AS41" s="1"/>
  <c r="AS28" s="1"/>
  <c r="AS31" s="1"/>
  <c r="AS16" s="1"/>
  <c r="AS20" s="1"/>
  <c r="AC40" i="27"/>
  <c r="AC29" s="1"/>
  <c r="AW126"/>
  <c r="AS40" l="1"/>
  <c r="AS44" s="1"/>
  <c r="AK44"/>
  <c r="AC18"/>
  <c r="AC21" s="1"/>
  <c r="AS29" l="1"/>
  <c r="AS18" s="1"/>
  <c r="AS21" s="1"/>
  <c r="AK29"/>
  <c r="AK18" s="1"/>
  <c r="AK21" s="1"/>
  <c r="AC44"/>
</calcChain>
</file>

<file path=xl/sharedStrings.xml><?xml version="1.0" encoding="utf-8"?>
<sst xmlns="http://schemas.openxmlformats.org/spreadsheetml/2006/main" count="2048" uniqueCount="616">
  <si>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</si>
  <si>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</si>
  <si>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</si>
  <si>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</si>
  <si>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строки</t>
  </si>
  <si>
    <t>Объем расходов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</si>
  <si>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</si>
  <si>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</si>
  <si>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</si>
  <si>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</si>
  <si>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</si>
  <si>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</si>
  <si>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</si>
  <si>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</si>
  <si>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</si>
  <si>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</si>
  <si>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</si>
  <si>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№ 
п/п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</si>
  <si>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</si>
  <si>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</si>
  <si>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</si>
  <si>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сумма, руб</t>
  </si>
  <si>
    <t xml:space="preserve"> </t>
  </si>
  <si>
    <t>0001</t>
  </si>
  <si>
    <t>0002</t>
  </si>
  <si>
    <t>0003</t>
  </si>
  <si>
    <t>х</t>
  </si>
  <si>
    <t>Размер базы для начисления страховых взносов</t>
  </si>
  <si>
    <t>Сумма взноса</t>
  </si>
  <si>
    <t>Страховые взносы на обязательное пенсионное страхование, всего</t>
  </si>
  <si>
    <t>x</t>
  </si>
  <si>
    <t>1.1.</t>
  </si>
  <si>
    <t>1.2.</t>
  </si>
  <si>
    <t>1.3.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</si>
  <si>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</si>
  <si>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1.3.1.</t>
  </si>
  <si>
    <t>1.3.2.</t>
  </si>
  <si>
    <t>1.4.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</si>
  <si>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 </t>
  </si>
  <si>
    <t>1.4.1.</t>
  </si>
  <si>
    <t>1.4.2.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</si>
  <si>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</si>
  <si>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2.1.</t>
  </si>
  <si>
    <t>2.2.</t>
  </si>
  <si>
    <t>2.3.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</si>
  <si>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 </t>
  </si>
  <si>
    <t>2.3.1.</t>
  </si>
  <si>
    <t>Страховые взносы на обязательное медицинское страхование, всего</t>
  </si>
  <si>
    <t>3.1.</t>
  </si>
  <si>
    <t>3.2.</t>
  </si>
  <si>
    <t xml:space="preserve">с применением пониженного тарифа страховых взносов на обязательное медицинское страхование </t>
  </si>
  <si>
    <t>3.2.1.</t>
  </si>
  <si>
    <t>4.1.</t>
  </si>
  <si>
    <t>4.2.</t>
  </si>
  <si>
    <t>Всего</t>
  </si>
  <si>
    <t>корректировка в связи с регрессом по страховым взносам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</si>
  <si>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</si>
  <si>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</si>
  <si>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</si>
  <si>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</si>
  <si>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</si>
  <si>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</si>
  <si>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</si>
  <si>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</si>
  <si>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</si>
  <si>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</si>
  <si>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</si>
  <si>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</si>
  <si>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</si>
  <si>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</si>
  <si>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Количество получателей выплаты, чел</t>
  </si>
  <si>
    <t>Среднее количество выплат в год, ед</t>
  </si>
  <si>
    <t>из них: административно-управленческий персонал</t>
  </si>
  <si>
    <t>из них: руководители</t>
  </si>
  <si>
    <t>Среднее количество выплат 
в год, ед</t>
  </si>
  <si>
    <t>Выплата суточных при служебных командировках работникам учрежедний, всего</t>
  </si>
  <si>
    <t>Наименование выплаты</t>
  </si>
  <si>
    <t>Средний размер выплаты 
на 1 сотрудника</t>
  </si>
  <si>
    <t>КОСГУ</t>
  </si>
  <si>
    <t>Размер выплаты 
на 1 сотрудника, руб</t>
  </si>
  <si>
    <t>Итого</t>
  </si>
  <si>
    <t>1. Объем расходов в части уплаты налога на имущество организаций и земельного налога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</si>
  <si>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</si>
  <si>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</si>
  <si>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</si>
  <si>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</si>
  <si>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</si>
  <si>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</si>
  <si>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в т.ч. недвижимое имущество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</si>
  <si>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</si>
  <si>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</si>
  <si>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</si>
  <si>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</si>
  <si>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</si>
  <si>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Коэффициент Кв.</t>
  </si>
  <si>
    <t>1. Объем расходов в части уплаты прочих налогов и сборов</t>
  </si>
  <si>
    <t>1. Объем прочих расходов (кроме расходов на закупку товаров, работ, услуг)</t>
  </si>
  <si>
    <t xml:space="preserve">Сумма, руб
(гр.4 х гр.5 х гр.6) </t>
  </si>
  <si>
    <t>1. Объем расходов на закупку товаров, работ, услуг</t>
  </si>
  <si>
    <t>Товары, работы и услуги по ОКПД</t>
  </si>
  <si>
    <t>код
(класс, подкласс, группа)</t>
  </si>
  <si>
    <t xml:space="preserve"> наименование</t>
  </si>
  <si>
    <t>1</t>
  </si>
  <si>
    <t>Итого по коду КОСГУ</t>
  </si>
  <si>
    <t>за счет субсидий, предоставленных из бюджетов бюджетной системы Российской Федерации, из них:</t>
  </si>
  <si>
    <t>Код 
налоговой льготы 
(установленной 
в виде понижения налоговой ставки)</t>
  </si>
  <si>
    <t>Кадастровый номер 
земельного участка</t>
  </si>
  <si>
    <t>Код ОКТМО муниципального образования, на территории 
которого расположен земельный участок 
(доля земельного участка)</t>
  </si>
  <si>
    <t>Доля 
налогопла-тельщика в праве на земельный участок</t>
  </si>
  <si>
    <t>Налоговая льгота в виде доли необлагаемой площади земельного участка 
(п. 2 ст. 387 Налогового кодекса Российской Федерации 
(далее - Кодекс)</t>
  </si>
  <si>
    <t>Кадастровая стоимость
(доля кадастровой стоимости) 
земельного 
участка, руб</t>
  </si>
  <si>
    <t>Налоговая 
база</t>
  </si>
  <si>
    <t>Наименование 
объекта закупки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</si>
  <si>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</si>
  <si>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</si>
  <si>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</si>
  <si>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</si>
  <si>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</si>
  <si>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</si>
  <si>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0200</t>
  </si>
  <si>
    <t>0210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</si>
  <si>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</si>
  <si>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</si>
  <si>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</si>
  <si>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</si>
  <si>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</si>
  <si>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</si>
  <si>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</si>
  <si>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</si>
  <si>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</si>
  <si>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</si>
  <si>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</si>
  <si>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</si>
  <si>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</si>
  <si>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</si>
  <si>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</si>
  <si>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</si>
  <si>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</si>
  <si>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</si>
  <si>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</si>
  <si>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</si>
  <si>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</si>
  <si>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Корректировка в связи с округлением</t>
  </si>
  <si>
    <t>5.1.</t>
  </si>
  <si>
    <t>5.2.</t>
  </si>
  <si>
    <t>0500</t>
  </si>
  <si>
    <t>0510</t>
  </si>
  <si>
    <t>0520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</si>
  <si>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</si>
  <si>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</si>
  <si>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</si>
  <si>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</si>
  <si>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</si>
  <si>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</si>
  <si>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</si>
  <si>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</si>
  <si>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</si>
  <si>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ОКПД</t>
  </si>
  <si>
    <t>Единица измерения</t>
  </si>
  <si>
    <t>Количество</t>
  </si>
  <si>
    <t>0301</t>
  </si>
  <si>
    <t>за счет иных средств</t>
  </si>
  <si>
    <t>Категория получателей публичного обязательства Российской Федерации</t>
  </si>
  <si>
    <t>Наименование 
выплаты</t>
  </si>
  <si>
    <t>2.1. Расчет расходов на уплату налога на имущество организаций</t>
  </si>
  <si>
    <t xml:space="preserve">3.1. Расчет расходов на уплату земельного налога   </t>
  </si>
  <si>
    <t>1.1. Аналитическое распределение по КОСГУ*</t>
  </si>
  <si>
    <t>Компенсация работникам расходов по проезду к месту командировки и обратно</t>
  </si>
  <si>
    <t>Компенсация работникам расходов по найму жилого помещения в период командирования</t>
  </si>
  <si>
    <t>Иные выплаты</t>
  </si>
  <si>
    <t>0600</t>
  </si>
  <si>
    <t>0700</t>
  </si>
  <si>
    <t>Выплаты персоналу, за исключением фонда оплаты труда учреждения, лицам, привлекаемым согласно законодательству для выполнения отдельных полномочий</t>
  </si>
  <si>
    <t>1. Объем прочих выплат</t>
  </si>
  <si>
    <t>Прочие выплаты</t>
  </si>
  <si>
    <t>2. Расчет объема прочих выплат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</si>
  <si>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</si>
  <si>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</si>
  <si>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</si>
  <si>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</si>
  <si>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2. Расчет объема расходов на социальные выплаты гражданам, кроме публичных нормативных социальных выплат</t>
  </si>
  <si>
    <t>3. Расчет объема выплат на уплату земельного налога</t>
  </si>
  <si>
    <t>Иные платежи</t>
  </si>
  <si>
    <t>2.1. Расчет расходов на уплату штрафов (в том числе административных), пеней</t>
  </si>
  <si>
    <t>руб</t>
  </si>
  <si>
    <t>Среднемесячный размер оплаты труда на одного работника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</si>
  <si>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</si>
  <si>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</si>
  <si>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</si>
  <si>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>КОСГУ*</t>
  </si>
  <si>
    <t xml:space="preserve">  размер 
выплаты
на 1 человека в год</t>
  </si>
  <si>
    <t xml:space="preserve">сумма </t>
  </si>
  <si>
    <t>Численность 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</si>
  <si>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</si>
  <si>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</si>
  <si>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</si>
  <si>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>Код по КОСГУ*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</si>
  <si>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</si>
  <si>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</si>
  <si>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</si>
  <si>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среднегодовая стоимость необлагаемого налогом имущества за налоговый период</t>
  </si>
  <si>
    <t>Сумма
 (гр.9 - гр.11 + гр.12)</t>
  </si>
  <si>
    <t>Сумма налога, 
уплачиваемая за пределами 
Российской Федерации</t>
  </si>
  <si>
    <t>Сумма исчисленного налога</t>
  </si>
  <si>
    <t>Коэффициент Кв</t>
  </si>
  <si>
    <t>количество выплат в год, ед</t>
  </si>
  <si>
    <t>размер одной выплаты</t>
  </si>
  <si>
    <t>Учреждение</t>
  </si>
  <si>
    <t>Объем расходных обязательств, подлежащих 
исполнению за пределами планового периода</t>
  </si>
  <si>
    <t xml:space="preserve">закупки, заключенные без учета требований Федеральных законов № 44-ФЗ и № 223-ФЗ </t>
  </si>
  <si>
    <t xml:space="preserve">закупки, заключенные без учета требований 
Федеральных законов № 44-ФЗ и № 223-ФЗ </t>
  </si>
  <si>
    <t>9003</t>
  </si>
  <si>
    <t>целевая субсидия</t>
  </si>
  <si>
    <t xml:space="preserve">в соответствии с Федеральным законом № 223-ФЗ </t>
  </si>
  <si>
    <t>Фонд оплаты труда в год
(гр.4 x гр.5)</t>
  </si>
  <si>
    <t>Сумма
(гр.3 х гр.4 х гр.5)</t>
  </si>
  <si>
    <t>Пособия, компенсации 
и иные социальные выплаты гражданам, кроме публичных нормативных обязательств, всего</t>
  </si>
  <si>
    <t>Стоимость работ (услуг)</t>
  </si>
  <si>
    <t>Цена за единицу</t>
  </si>
  <si>
    <t>Налоговая база
 (гр.2 - гр.5)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</si>
  <si>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</si>
  <si>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</si>
  <si>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Уплата штрафов (в том числе административных), пени, всего</t>
  </si>
  <si>
    <t>Уменьшение остатков денежных средств за счет перечисления залоговых платежей, задатков,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</si>
  <si>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</si>
  <si>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</si>
  <si>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</si>
  <si>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>Выплаты  в рамках взаиморасчетов между учреждением и обособленным подразделением</t>
  </si>
  <si>
    <t xml:space="preserve">Обоснования (расчеты) плановых показателей по выплатам  в рамках взаиморасчетов 
 между учреждением и обособленными подразделениями
на  20__ год и на плановый период 20__ и 20__ годов 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</si>
  <si>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</si>
  <si>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</si>
  <si>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Прочие перечисления  денежных средств в рамках взаиморасчетов 
 между учреждением и обособленны подразделением, всего</t>
  </si>
  <si>
    <t>объем обязательств, подлежащих 
исполнению за пределами планового периода</t>
  </si>
  <si>
    <t>Год (планируемый год) размещения закупки</t>
  </si>
  <si>
    <t>Наименование товара, работы, услуги</t>
  </si>
  <si>
    <t>Уровень индексации, %</t>
  </si>
  <si>
    <t>* При обосновании (расчетах) плановых показателей на выплаты на оказание услуг связи в графе А указывается количество абонентских номеров, подключенных к сети связи, в графе В - количество платежей в год; в графе С - стоимость за единицу услуги, руб.; в графе D - сумма (гр. А х гр. В х гр. С);</t>
  </si>
  <si>
    <t xml:space="preserve"> При обосновании (расчетах) плановых показателей по оплате транспортных услуг в графе А указывается количество услуг перевозки, в графе В - цена услуги перевозки, руб.; С - стоимость услуг перевозки (гр. А х гр. В), руб., графа D - не заполняется</t>
  </si>
  <si>
    <t xml:space="preserve"> При обосновании (расчетах) плановых показателей по оплате коммунальных услуг в графе А указывается объем потребления ресурсов, в графе В - тариф на оказание коммунальных услуг (в том числе с учетом применяемого одноставочного, дифференцированного по зонам суток или двуставочного тарифа на электроэнергию), руб., С - уровень индексации, %,  в графе D - стоимость коммунальных услуг (гр. А х гр. В х гр. С), руб.</t>
  </si>
  <si>
    <t xml:space="preserve"> При обосновании (расчетах) плановых показателей на оплату аренды имущества, в том числе объектов недвижимого имущества, в графе А указывается размер арендуемой площади (количества арендуемого оборудования, иного имущества), кв. м (шт.); в графе В - ставка арендной платы, руб.; С - стоимость аренды с учетом НДС, руб.; графа D - не заполняется</t>
  </si>
  <si>
    <t xml:space="preserve"> При обосновании (расчетах) плановых показателей на содержание имущества в графе А указывается объема ремонтных работ (услуг); в графе В - сметная стоимость ремонтных работ (услуг), руб.; С - стоимость работ (услуг), руб; графа D - не заполняется</t>
  </si>
  <si>
    <t xml:space="preserve"> При обосновании (расчетах) плановых показателей на обязательное страхование, в том числе на обязательное страхование гражданской ответственности владельцев транспортных средств, страховой премии (страховых взносов) в графе А уеазывается количество застрахованных работников, застрахованного имущества; в графе В - базовая ставка страховых тарифов; в графе С - поправочный коэффициент к базовой ставке страхового тарифа, определяемый с учетом технических характеристик застрахованного имущества, характера страхового риска и условий договора страхования, в том числе наличия франшизы и ее размера в соответствии с условиями договора страхования; в графе D - стоимость услуг обязательного страхования, в том числе обязательного страхования гражданской ответственности владельцев транспортных средств, размер страховой премии (страховых взносов), руб.</t>
  </si>
  <si>
    <t>При обосновании (расчетах) плановых показателей выплат, направленных на повышение квалификации (профессиональную переподготовку) в графе А указывается количество работников, направляемых на повышение квалификации, чел.; в графе В - цена обучения одного работника по каждому виду дополнительного профессионального образования, руб.; графы С и D - не заполняются.</t>
  </si>
  <si>
    <t xml:space="preserve"> При обосновании (расчетах) плановых показателей на оплату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работ; в графе В - стоимость 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работ, руб.; графы С и D - не заполняются.</t>
  </si>
  <si>
    <t xml:space="preserve"> При обосновании (расчетах) плановых показателей на приобретение основных средств (в том числе, оборудования, транспортных средств, мебели, инвентаря, бытовых приборов) в графе А указывается количество основных средств, в графе В - средняя стоимость основного средства, руб.; в графе С - стоимость основных средств (гр. А х гр. С), руб; графа D - не заполняется.</t>
  </si>
  <si>
    <t xml:space="preserve"> При обосновании (расчетах) плановых показателей на приобретение материальных запасов в графе А указываются потребности в продуктах питания, лекарственных средствах, горюче-смазочных и строительных материалах, мягком инвентаре и специальной одежде, и обуви, запасных частях к оборудованию и транспортным средствам, хозяйственных товарах и канцелярских принадлежностя; в графе В - средняя стоимость продуктов питания, лекарственных средств, горюче-смазочных и строительных материалов, мягкого инвентаря и специальной одежды, и обуви, запасных частей к оборудованию и транспортным средствам, хозяйственных товаров и канцелярских принадлежностей, руб.; в графе С - сумма (гр. А х гр. В), руб.; графа D - не заполняется.</t>
  </si>
  <si>
    <t>на  20__ год
(на текущий 
финансовый год)</t>
  </si>
  <si>
    <t>Фонд оплаты труда</t>
  </si>
  <si>
    <t>Страховые взносы на обязательное социальное страхование</t>
  </si>
  <si>
    <t>Сумма излишне уплаченных либо излишне взысканных страховых взносов (дебиторская  задолженность) на конец года</t>
  </si>
  <si>
    <t>2.1. Расчет страховых взносов на обязательное социальное страхование</t>
  </si>
  <si>
    <t>всего 
(гр.6 + гр.7 
+ гр.8 )</t>
  </si>
  <si>
    <t>Категория 
должностей</t>
  </si>
  <si>
    <t>Иные выплаты персоналу, за исключением фонда оплаты труда</t>
  </si>
  <si>
    <t>Задолженность персонала по полученным авансам  (дебиторская  задолженность) на начало года</t>
  </si>
  <si>
    <t>Задолженность  перед персоналом по оплате труда (кредиторская задолженность) на конец года</t>
  </si>
  <si>
    <t>Размер базы для начисления 
страховых взносов</t>
  </si>
  <si>
    <t>Задолженность персонала по полученным авансам  (дебиторская  задолженность) на конец года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</si>
  <si>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</si>
  <si>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начало года</t>
  </si>
  <si>
    <t>Задолженность перед персоналом по оплате труда  (кредиторская задолженность) на начало года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</si>
  <si>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</si>
  <si>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конец года</t>
  </si>
  <si>
    <t>Задолженность персонала по полученным авансам (дебиторская задолженность) на начало года</t>
  </si>
  <si>
    <t>Задолженность по обязательствам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</si>
  <si>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</si>
  <si>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Задолженностьпо полученным предварительным платежам (авансам) (дебиторская  задолженность) на начало года</t>
  </si>
  <si>
    <t>Планируемые выплаты на страховые взносы на обязательное социальное страхование
(с.0100 - с.0200с.+ 0300  - с. 0400 + с. 0500)</t>
  </si>
  <si>
    <t>Дебиторская задолженность на начало года</t>
  </si>
  <si>
    <t>Дебиторская задолженность на конец года</t>
  </si>
  <si>
    <t>Задолженность по уплате налога на имущество и земельного налога (кредиторская задолженность) на начало года</t>
  </si>
  <si>
    <t>Сумма излишне уплаченных налога на имущество и земельного налога (дебиторская задолженность) на начало года</t>
  </si>
  <si>
    <t>Задолженность по уплате налога на имущество и земельного налога (кредиторская задолженность) на конец года</t>
  </si>
  <si>
    <t>Сумма излишне уплаченных налога на имущество и земельного налога (дебиторская задолженность) на конец года</t>
  </si>
  <si>
    <t>Задолженность по уплате прочих налогов и сборов (кредиторская задолженность) на начало года</t>
  </si>
  <si>
    <t>Сумма излишне уплаченных прочи налогов и сборов (дебиторская задолженность) на начало года</t>
  </si>
  <si>
    <t>Задолженность по уплате прочих налогов (кредиторская задолженность) на конец года</t>
  </si>
  <si>
    <t>Сумма излишне уплаченных прочих налогов и сборов (дебиторская задолженность) на конец года</t>
  </si>
  <si>
    <t>Планируемые выплаты на оплату труда
( с.0100 - с.0200 + с.0300  - с.0400 + с.0500)</t>
  </si>
  <si>
    <t>Дебиторская задолженность по выплатам по исполнению судебных актов на начало года</t>
  </si>
  <si>
    <t>Дебиторская задолженность по выплатам по исполнению судебных актов на конец года</t>
  </si>
  <si>
    <t>Задолженность по уплате иных платежей (кредиторская задолженность) на начало года</t>
  </si>
  <si>
    <t>Сумма излишне уплаченных иных платежей (дебиторская задолженность) на начало года</t>
  </si>
  <si>
    <t>Задолженность по уплате иных платежей (кредиторская задолженность) на конец года</t>
  </si>
  <si>
    <t>Сумма излишне уплаченных иных платежей (дебиторская задолженность) на конец года</t>
  </si>
  <si>
    <t>Задолженность перед контрагентами (дебиторская задолженность) на начало года</t>
  </si>
  <si>
    <t>Полученные предварительные платежи (авансы) по контрактам (договорам) (кредиторская задолженность) на начало года</t>
  </si>
  <si>
    <t>Задолженность перед контрагентами (дебиторская задолженность) на конец года</t>
  </si>
  <si>
    <t>Полученные предварительные платежи (авансы) по контрактам (договорам) (кредиторская задолженность) на конец года</t>
  </si>
  <si>
    <t xml:space="preserve">1.2. Расчет расходов в части уплаты налога на имущество организаций и земельного налога </t>
  </si>
  <si>
    <t>Налог на имущество организаций</t>
  </si>
  <si>
    <t>Земельный налог</t>
  </si>
  <si>
    <t>1.2. Расчет объема расходов на выплаты по исполнению судебных актов</t>
  </si>
  <si>
    <t>Расходы на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</si>
  <si>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2. Расчет объема расходов на уплату иных платежей</t>
  </si>
  <si>
    <t>Уплата иных платежей</t>
  </si>
  <si>
    <t>0005</t>
  </si>
  <si>
    <t>Планируемые выплаты  страховых взносов на обязательное социальное страхование
(с.0100 - с.0200 + с. 0300  - с. 0400 + с. 0500)</t>
  </si>
  <si>
    <t>2.1. Расчет объема расходов на осуществление иных выплат персоналу, за исключением фонда оплаты труда</t>
  </si>
  <si>
    <t>2.</t>
  </si>
  <si>
    <t>1.</t>
  </si>
  <si>
    <t>1.Расчет плановых выплат на заработную плату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</si>
  <si>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</si>
  <si>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</si>
  <si>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Иные расходы, включаемые в фонд оплаты труда</t>
  </si>
  <si>
    <t xml:space="preserve">  размер 
выплаты
на 1 человека
в год</t>
  </si>
  <si>
    <t>1.2. Расчет расходов на оплату труда</t>
  </si>
  <si>
    <t xml:space="preserve">2. Детализированный расчет фонда оплаты труда 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</si>
  <si>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</si>
  <si>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2.2. Расчет расходов на выплаты пособий за первые три дня временной нетрудоспособности за счет средств работодателя, в случае заболевания работника или полученной им травмы</t>
  </si>
  <si>
    <t xml:space="preserve">Расходы на уплату налога на имущество организаций и земельного налога </t>
  </si>
  <si>
    <t>Планируемые выплаты по уплате налога на имущество организаций и земельного налога  (с. 0300 + с.0100 - с.0200 - с. 0400 + с. 0500)</t>
  </si>
  <si>
    <t>2. Расчет объема расходов на уплату налога на имущество организаций по ОКТМО</t>
  </si>
  <si>
    <t>Планируемые выплаты по уплате  прочих налогов и сборов  (с. 0300 + с.0100 - с.0200 - с. 0400 + с. 0500)</t>
  </si>
  <si>
    <t>Уплата прочих налогов, сборов</t>
  </si>
  <si>
    <t>Уплата иных налогов и сборов</t>
  </si>
  <si>
    <t>Планируемые выплаты по уплате иных платежей (с. 0300 + с.0100 - с.0200 - с. 0400 + с. 0500)</t>
  </si>
  <si>
    <t>Расходы по исполнению судебных актов</t>
  </si>
  <si>
    <t>Выплаты по исполнению судебных актов (с. 0300 + с.0100 - с.0200 - с. 0400 + с. 0500)</t>
  </si>
  <si>
    <t>1. Объем  расходов  по исполнению судебных актов</t>
  </si>
  <si>
    <t>Выплаты в связи с закупками товаров, работ,услуг (с. 0300 + с.0100 - с.0200 - с. 0400 + с. 0500)</t>
  </si>
  <si>
    <t>___________________________________________________________</t>
  </si>
  <si>
    <t>Расходы на социальные выплаты гражданам</t>
  </si>
  <si>
    <t>Планируемые социальные выплаты гражданам (с. 0300 + с.0100 - с.0200 - с. 0400 + с. 0500)</t>
  </si>
  <si>
    <t>1. Расчет расходов на социальные  выплаты гражданам</t>
  </si>
  <si>
    <t>Расходы на социальные выплаты гражданам (в денежной форме)</t>
  </si>
  <si>
    <t>2. Расчет расходов на закупку товаров, работ и услуг</t>
  </si>
  <si>
    <t>2.1. Расчет расходов на социальные выплаты гражданам  (в денежной форме)</t>
  </si>
  <si>
    <t>1. Объем расходов на осуществление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</si>
  <si>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2.2. Расчет суточных при служебных командировках работников  бюджетных и автономных учреждений</t>
  </si>
  <si>
    <t>2.2.1. Расчет суточных при служебных командировках работникам учрежедния на 20__ год (на очереной финансовый год)</t>
  </si>
  <si>
    <t>2.2.2. Расчет суточных при служебных командировках работникам учрежедния  на 20__ год (на первый год планового периода)</t>
  </si>
  <si>
    <t>2.2.3. Расчет суточных при служебных командировках работникам учрежедния на 20__ год (на второй год планового периода)</t>
  </si>
  <si>
    <t>2.3. Расчет иных выплат персоналу, за исключением фонда оплаты труда</t>
  </si>
  <si>
    <t>2.3. Расчет иных расходов, включаемых в фонд оплаты труда</t>
  </si>
  <si>
    <t>1.1. Расчет объема расходов на уплату прочих налогов и сборов</t>
  </si>
  <si>
    <t>1.1.1. Расчет расходов на иные платежи</t>
  </si>
  <si>
    <t>2.2. Расчет расходов на иные платежи</t>
  </si>
  <si>
    <t>2. Расчет объема расходов на прочие расходы</t>
  </si>
  <si>
    <t>Расходы на закупку товаров, работ, услуг для обеспечения нужд учреждения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</si>
  <si>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муниципального задания, всего</t>
  </si>
  <si>
    <t>Выплаты в рамках финансового обеспечения выполнения муниципального задания, всего</t>
  </si>
  <si>
    <t>3. Справочно: детализированный расчет расходов на закупку товаров, работ, услуг  по кодам классификации операций сектора государственного управления</t>
  </si>
  <si>
    <t>0302</t>
  </si>
  <si>
    <t xml:space="preserve">за счет субсидий, предоставленных на финансовое обеспечение 
выполнения муниципального задания </t>
  </si>
  <si>
    <t xml:space="preserve"> Обоснования (расчеты) расходов на оплату труда 
по элементу вида расходов классификации расходов бюджетов 111 "Фонд оплаты труда учреждений" </t>
  </si>
  <si>
    <t xml:space="preserve">Обоснование (расчет) расходов  на осуществление иных выплат персоналу, за исключением фонда оплаты труда
по элементу вида расходов классификации расходов бюджетов "112 Иные выплаты персоналу учреждений, за исключением фонда оплаты труда" </t>
  </si>
  <si>
    <r>
      <t xml:space="preserve">Наименование 
должности </t>
    </r>
    <r>
      <rPr>
        <vertAlign val="superscript"/>
        <sz val="11"/>
        <rFont val="Times New Roman"/>
        <family val="1"/>
        <charset val="204"/>
      </rPr>
      <t>10</t>
    </r>
  </si>
  <si>
    <t>Обоснования (расчеты) расходов на страховые взносы на обязательное социальное страхование
 по элементу вида расходов классификации расходов бюджетов 119 "Взносы по обязательному социальному страхованию на выплаты по оплате труда работников и иные выплаты работникам учреждений"</t>
  </si>
  <si>
    <r>
      <t>Обоснования (расчеты) плановых показателей по социальным выплатам гражданам</t>
    </r>
    <r>
      <rPr>
        <b/>
        <sz val="11"/>
        <rFont val="Times New Roman Cyr"/>
        <family val="1"/>
        <charset val="204"/>
      </rPr>
      <t xml:space="preserve">
на 20__ год и на плановый период 20__ и 20__ годов</t>
    </r>
    <r>
      <rPr>
        <b/>
        <vertAlign val="superscript"/>
        <sz val="11"/>
        <rFont val="Times New Roman Cyr"/>
        <charset val="204"/>
      </rPr>
      <t>14</t>
    </r>
  </si>
  <si>
    <r>
      <rPr>
        <vertAlign val="superscript"/>
        <sz val="9"/>
        <rFont val="Times New Roman"/>
        <family val="1"/>
        <charset val="204"/>
      </rPr>
      <t xml:space="preserve">14 </t>
    </r>
    <r>
      <rPr>
        <sz val="9"/>
        <rFont val="Times New Roman"/>
        <family val="1"/>
        <charset val="204"/>
      </rPr>
      <t>Формируется по элементу вида расходов "320 Социальные выплаты гражданам, кроме публичных нормативных социальных выплат"</t>
    </r>
  </si>
  <si>
    <r>
      <rPr>
        <vertAlign val="superscript"/>
        <sz val="11"/>
        <rFont val="Times New Roman"/>
        <family val="1"/>
        <charset val="204"/>
      </rPr>
      <t>17</t>
    </r>
    <r>
      <rPr>
        <sz val="11"/>
        <rFont val="Times New Roman"/>
        <family val="1"/>
        <charset val="204"/>
      </rPr>
      <t xml:space="preserve"> Формируется по элементу вида расходов "853 Уплата иных платежей" классификации расходов бюджетов</t>
    </r>
  </si>
  <si>
    <r>
      <t xml:space="preserve">Обоснования (расчеты) плановых показателей по прочим выплатам 
на  20__ год и на плановый период 20__ и 20__ годов </t>
    </r>
    <r>
      <rPr>
        <b/>
        <vertAlign val="superscript"/>
        <sz val="9"/>
        <color theme="1"/>
        <rFont val="Times New Roman"/>
        <family val="1"/>
        <charset val="204"/>
      </rPr>
      <t>20</t>
    </r>
  </si>
  <si>
    <r>
      <rPr>
        <vertAlign val="superscript"/>
        <sz val="11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Формируется по элементу вида расходов "831 Исполнение судебных актов Российской Федерации и мировых соглашений по возмещению причиненного вреда" классификации расходов бюджетов.</t>
    </r>
  </si>
  <si>
    <t>1.1. Расчет объема расходов на выплаты по исполнению судебных актов</t>
  </si>
  <si>
    <t>2.1. Расчет расходов на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</si>
  <si>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r>
      <rPr>
        <vertAlign val="superscript"/>
        <sz val="9"/>
        <rFont val="Times New Roman"/>
        <family val="1"/>
        <charset val="204"/>
      </rPr>
      <t xml:space="preserve">20 </t>
    </r>
    <r>
      <rPr>
        <sz val="9"/>
        <rFont val="Times New Roman"/>
        <family val="1"/>
        <charset val="204"/>
      </rPr>
      <t xml:space="preserve">Формируется по статье  610 "Выбытие денежных средств и их эквивалентов" аналитической группы вида источников финансирования дефицитов бюджетов </t>
    </r>
  </si>
  <si>
    <t>01</t>
  </si>
  <si>
    <t>на  2020 год
(на текущий 
финансовый год)</t>
  </si>
  <si>
    <t>на  2021 год 
(на первый год 
планового периода)</t>
  </si>
  <si>
    <t>на  2022 год 
(на второй год 
планового периода)</t>
  </si>
  <si>
    <t>Административный персонал</t>
  </si>
  <si>
    <t>0006</t>
  </si>
  <si>
    <t>0007</t>
  </si>
  <si>
    <t>0008</t>
  </si>
  <si>
    <t>0014</t>
  </si>
  <si>
    <t>Главный бухгалтер</t>
  </si>
  <si>
    <t>Педагогический персонал</t>
  </si>
  <si>
    <t>Учебно-вспомогательный персонал</t>
  </si>
  <si>
    <t>Завхоз</t>
  </si>
  <si>
    <t>Обслуживающий персонал</t>
  </si>
  <si>
    <t>0015</t>
  </si>
  <si>
    <t>Рабочий по обслуживанию</t>
  </si>
  <si>
    <t>Сторож</t>
  </si>
  <si>
    <t>0017</t>
  </si>
  <si>
    <t>0018</t>
  </si>
  <si>
    <t>0019</t>
  </si>
  <si>
    <t>0020</t>
  </si>
  <si>
    <t>Стимулирующий фонд пед.работников</t>
  </si>
  <si>
    <t>Пособие за первые 3 дня</t>
  </si>
  <si>
    <t>Гл.бухгалтер</t>
  </si>
  <si>
    <t>211</t>
  </si>
  <si>
    <t>Заработная плата</t>
  </si>
  <si>
    <t>Социальные пособия и компенсации персоналу в денежной форме</t>
  </si>
  <si>
    <t xml:space="preserve"> Обоснования (расчеты) плановых показателей иных выплат, за исключением фонда оплаты труда учреждения, лицам, 
привлекаемым согласно законодательству для выполнения отдельных полномочий, 
на  2020 год и на плановый период 2021 и 2022 годов </t>
  </si>
  <si>
    <t xml:space="preserve">по тарифу </t>
  </si>
  <si>
    <r>
      <t>в том числе: 
по тарифу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</si>
  <si>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1"/>
        <rFont val="Times New Roman"/>
        <family val="1"/>
        <charset val="204"/>
      </rPr>
      <t xml:space="preserve"> </t>
    </r>
  </si>
  <si>
    <t>0111</t>
  </si>
  <si>
    <t>1.1.1.</t>
  </si>
  <si>
    <t>2.1.1.</t>
  </si>
  <si>
    <t>0211</t>
  </si>
  <si>
    <t>4.1.1.</t>
  </si>
  <si>
    <t>0411</t>
  </si>
  <si>
    <t>3.1.1.</t>
  </si>
  <si>
    <t>0311</t>
  </si>
  <si>
    <t>в том числе:  по тарифу 2 %</t>
  </si>
  <si>
    <t>в том числе: по тарифу 20,0 %</t>
  </si>
  <si>
    <t>в том числе: 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</si>
  <si>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в том числе: страховые взносы обязательное социальное страхование на случай временной нетрудоспособности и в связи с материнством по тарифу 2,9 %</t>
  </si>
  <si>
    <r>
      <t>в том числе: по тарифу</t>
    </r>
    <r>
      <rPr>
        <vertAlign val="superscript"/>
        <sz val="11"/>
        <rFont val="Times New Roman"/>
        <family val="1"/>
        <charset val="204"/>
      </rPr>
      <t xml:space="preserve"> </t>
    </r>
  </si>
  <si>
    <t>в том числе: обязательное социальное страхование от несчастных случаев на производстве и профессиональных заболеваний по ставке 0,2 %</t>
  </si>
  <si>
    <t>в том числе: корректировка округления</t>
  </si>
  <si>
    <t>47:29:0758002:142</t>
  </si>
  <si>
    <t>003002</t>
  </si>
  <si>
    <t>41633408101</t>
  </si>
  <si>
    <t>в том числе: госпошлина на предоставление лицензии</t>
  </si>
  <si>
    <t>объем обязательств, подлежащих исполнению за пределами планового периода</t>
  </si>
  <si>
    <t>в соответствии с Федеральным законом № 223-ФЗ</t>
  </si>
  <si>
    <t>руб.</t>
  </si>
  <si>
    <t>Услуги по предоставлению местных соединений</t>
  </si>
  <si>
    <t>61.10.11.120</t>
  </si>
  <si>
    <t>0203</t>
  </si>
  <si>
    <t>0204</t>
  </si>
  <si>
    <t>0205</t>
  </si>
  <si>
    <t>35.30.11.120</t>
  </si>
  <si>
    <t>Гкал</t>
  </si>
  <si>
    <t xml:space="preserve">Тепловая энергия </t>
  </si>
  <si>
    <t>Электроэнергия</t>
  </si>
  <si>
    <t>35.14.10.100</t>
  </si>
  <si>
    <t>кВт.ч</t>
  </si>
  <si>
    <t>Водоснабжение</t>
  </si>
  <si>
    <t>Водоотведение</t>
  </si>
  <si>
    <t>м.куб.</t>
  </si>
  <si>
    <t>36.00.20.110</t>
  </si>
  <si>
    <t>37.00.11.110</t>
  </si>
  <si>
    <t>Обращение с ТКО</t>
  </si>
  <si>
    <t>38.11.21.000</t>
  </si>
  <si>
    <t>Аренда помещения</t>
  </si>
  <si>
    <t>68.20.12.000</t>
  </si>
  <si>
    <t>0401</t>
  </si>
  <si>
    <t>0402</t>
  </si>
  <si>
    <t>0403</t>
  </si>
  <si>
    <t>0404</t>
  </si>
  <si>
    <t>0405</t>
  </si>
  <si>
    <t>0406</t>
  </si>
  <si>
    <t>Промывка отопительной системы</t>
  </si>
  <si>
    <t>43.22.12.120</t>
  </si>
  <si>
    <t>Гидравлические испытания системы отопления</t>
  </si>
  <si>
    <t>0407</t>
  </si>
  <si>
    <t>0408</t>
  </si>
  <si>
    <t>0409</t>
  </si>
  <si>
    <t>71.20.13.000</t>
  </si>
  <si>
    <t>Заправка картриджей</t>
  </si>
  <si>
    <t>95.11.10.130</t>
  </si>
  <si>
    <t>Обслуживание инженерных сетей</t>
  </si>
  <si>
    <t>33.12.19.000</t>
  </si>
  <si>
    <t>0412</t>
  </si>
  <si>
    <t>0413</t>
  </si>
  <si>
    <t>0414</t>
  </si>
  <si>
    <t>0415</t>
  </si>
  <si>
    <t>Обслуживание электрических сетей</t>
  </si>
  <si>
    <t>33.14.19.000</t>
  </si>
  <si>
    <t>Обслуживание вентиляционной системы</t>
  </si>
  <si>
    <t>33.12.18.000</t>
  </si>
  <si>
    <t>Обслуживание приборов учета</t>
  </si>
  <si>
    <t>Абонентская плата ЦАСПИ</t>
  </si>
  <si>
    <t>43.29.11.140</t>
  </si>
  <si>
    <t>Дератизация</t>
  </si>
  <si>
    <t>81.29.11.000</t>
  </si>
  <si>
    <t>Техническое обслуживание огнетушителей</t>
  </si>
  <si>
    <t>0416</t>
  </si>
  <si>
    <t>Обслуживание пожарной сигнализации</t>
  </si>
  <si>
    <t>80.20.10.000</t>
  </si>
  <si>
    <t>0502</t>
  </si>
  <si>
    <t>0503</t>
  </si>
  <si>
    <t>0504</t>
  </si>
  <si>
    <t>0505</t>
  </si>
  <si>
    <t>0506</t>
  </si>
  <si>
    <t>0507</t>
  </si>
  <si>
    <t>86.90.19.000</t>
  </si>
  <si>
    <t>Противопожарные мероприятия</t>
  </si>
  <si>
    <t>62.03.12.130</t>
  </si>
  <si>
    <t>Сопровождение компьютерных систем</t>
  </si>
  <si>
    <t>Оучение сотрудников</t>
  </si>
  <si>
    <t>85.42.19.000</t>
  </si>
  <si>
    <t>Санитарный минимум</t>
  </si>
  <si>
    <t>Ежегодный медсомотр</t>
  </si>
  <si>
    <t>Медикаменты</t>
  </si>
  <si>
    <t>32.50.50.000</t>
  </si>
  <si>
    <t>0801</t>
  </si>
  <si>
    <t>Строительный материалы</t>
  </si>
  <si>
    <t>47.52.79.000</t>
  </si>
  <si>
    <t>0901</t>
  </si>
  <si>
    <t>0902</t>
  </si>
  <si>
    <t>22.29.25.000</t>
  </si>
  <si>
    <t>27.40.15.114</t>
  </si>
  <si>
    <t>1001</t>
  </si>
  <si>
    <t>9004</t>
  </si>
  <si>
    <t>9005</t>
  </si>
  <si>
    <t>9006</t>
  </si>
  <si>
    <t>9007</t>
  </si>
  <si>
    <t>9008</t>
  </si>
  <si>
    <t>9009</t>
  </si>
  <si>
    <t>0903</t>
  </si>
  <si>
    <t>9010</t>
  </si>
  <si>
    <t>на  2021 год
(на текущий финансовый год)</t>
  </si>
  <si>
    <t>на  2022 год
(на первый год планового периода)</t>
  </si>
  <si>
    <t>Обслуживание узлов учета электроучета</t>
  </si>
  <si>
    <t>Стирка белья</t>
  </si>
  <si>
    <t>96.01.19.111</t>
  </si>
  <si>
    <t>Поверка весов</t>
  </si>
  <si>
    <t>71.12.40.120</t>
  </si>
  <si>
    <t>0417</t>
  </si>
  <si>
    <t>Поверка пож.гидрантов</t>
  </si>
  <si>
    <t>84.25.11.120</t>
  </si>
  <si>
    <t>Поверка счетчиков тепл.энергии</t>
  </si>
  <si>
    <t>0418</t>
  </si>
  <si>
    <t>Утилизация люминец.ламп</t>
  </si>
  <si>
    <t>38.22.29.000</t>
  </si>
  <si>
    <t>Лабараторные иследование воды</t>
  </si>
  <si>
    <t>71.20.11.190</t>
  </si>
  <si>
    <t>0508</t>
  </si>
  <si>
    <t>0509</t>
  </si>
  <si>
    <t>Тревожная кнопка сигнал</t>
  </si>
  <si>
    <t>26.30.50.115</t>
  </si>
  <si>
    <t>10.86.10.590</t>
  </si>
  <si>
    <t>Продукты питания</t>
  </si>
  <si>
    <t>Питание льгот.категор.</t>
  </si>
  <si>
    <t>увел.стоим.питания(род.комп.)</t>
  </si>
  <si>
    <t>Заведующий</t>
  </si>
  <si>
    <t>Т.А.Рябова</t>
  </si>
  <si>
    <t>М.П.Шолева</t>
  </si>
  <si>
    <t>на  2023 год
(на второй год 
планового периода)</t>
  </si>
  <si>
    <t>2-33-67</t>
  </si>
  <si>
    <t>Хоз.товары</t>
  </si>
  <si>
    <t>0702</t>
  </si>
  <si>
    <t>0703</t>
  </si>
  <si>
    <t>Игрушки</t>
  </si>
  <si>
    <r>
      <t xml:space="preserve">Обоснования (расчеты) плановых показателей на выплаты по исполнению судебных актов
на  2021 год и на плановый период 2022 и 2023 годов </t>
    </r>
    <r>
      <rPr>
        <b/>
        <vertAlign val="superscript"/>
        <sz val="11"/>
        <rFont val="Times New Roman Cyr"/>
        <family val="1"/>
        <charset val="204"/>
      </rPr>
      <t>18</t>
    </r>
  </si>
  <si>
    <t>бухгалтер</t>
  </si>
  <si>
    <t>Рябова Т.А.</t>
  </si>
  <si>
    <t xml:space="preserve">Муниципальное бюджетное дошкольное образовательное учреждение  "Детский сад №1" </t>
  </si>
  <si>
    <t>47:29:0104006:525</t>
  </si>
  <si>
    <t>прочие выплаты персоналу.в т.ч. компенсационного характера</t>
  </si>
  <si>
    <t>226</t>
  </si>
  <si>
    <t>Воспитатель (высшее)</t>
  </si>
  <si>
    <t>Дворник</t>
  </si>
  <si>
    <t>Повар</t>
  </si>
  <si>
    <t>Кастелянша</t>
  </si>
  <si>
    <t>Воспитатель(среднее)</t>
  </si>
  <si>
    <t>Музыкальный руководитель</t>
  </si>
  <si>
    <t>Инструктор по физической культуры</t>
  </si>
  <si>
    <t>младший воспитатель</t>
  </si>
  <si>
    <t>Уборщик служ.помещений</t>
  </si>
  <si>
    <t>Кухонный рабочий</t>
  </si>
  <si>
    <t>02</t>
  </si>
  <si>
    <t xml:space="preserve"> Заведующий</t>
  </si>
  <si>
    <t>января</t>
  </si>
  <si>
    <t>Замер сопротивления</t>
  </si>
  <si>
    <t>0419</t>
  </si>
  <si>
    <t>мед.комиссия при приеме на работу</t>
  </si>
  <si>
    <t>Канцелярские товары,мягкий инвентарь</t>
  </si>
  <si>
    <t>0904</t>
  </si>
  <si>
    <t>28.29.22.110</t>
  </si>
  <si>
    <t>32.40.39.120</t>
  </si>
  <si>
    <t>работы системы водоснабжения</t>
  </si>
  <si>
    <t xml:space="preserve"> расходы по оплате госуд.пошлины</t>
  </si>
  <si>
    <t>неустойка за период 08.10.21 по дату фактического исполнения обязательства</t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</si>
  <si>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</si>
  <si>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</si>
  <si>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</si>
  <si>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на  20_23_ год
(на текущий 
финансовый год)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</si>
  <si>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</si>
  <si>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</si>
  <si>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</si>
  <si>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>16</t>
  </si>
  <si>
    <t>на  2023 год                          
(на текущий финансовый год)</t>
  </si>
  <si>
    <t>на  2024 год                          
(на первый год
 планового периода)</t>
  </si>
  <si>
    <t>на  2025 год                          
(на второй год планового периода)</t>
  </si>
  <si>
    <t>на  2025 год                          
(на второй год
 планового периода)</t>
  </si>
  <si>
    <t>на  20213 год                          
(текущий финансовый год)</t>
  </si>
  <si>
    <t xml:space="preserve">3.1.3. Расчет расходов на уплату земельного налога на  2025 год (на второй год планового периода) </t>
  </si>
  <si>
    <t xml:space="preserve">Обоснования (расчеты) плановых показателей на уплату прочих налогов, сборов 
на  2023 год и на плановый период 2024 и 2025 годов </t>
  </si>
  <si>
    <t>на  20_24_ год 
(на первый год 
планового периода)</t>
  </si>
  <si>
    <t>на  20_25_ год 
(на второй год 
планового периода)</t>
  </si>
  <si>
    <t>Приобретение игрового оборудования</t>
  </si>
  <si>
    <t>09</t>
  </si>
  <si>
    <t>декабря</t>
  </si>
  <si>
    <t>на  2023__ год
(на текущий финансовый год)</t>
  </si>
  <si>
    <t>19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</si>
  <si>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</si>
  <si>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</si>
  <si>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</si>
  <si>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>на  20256 год
(на второй год планового периода)</t>
  </si>
  <si>
    <t>на  2025 год
(на первый год планового периода)</t>
  </si>
  <si>
    <t>на  2024 год
(на текущий финансовый год)</t>
  </si>
  <si>
    <t>на  20_24 год
(на текущий финансовый год)</t>
  </si>
  <si>
    <t>на  2026 год
(на второй год планового периода)</t>
  </si>
  <si>
    <r>
      <t xml:space="preserve">Обоснования (расчеты) плановых показателей на уплату иных платежей 
на  2024 год и на плановый период 2025 и 2026 годов </t>
    </r>
    <r>
      <rPr>
        <b/>
        <vertAlign val="superscript"/>
        <sz val="11"/>
        <rFont val="Times New Roman"/>
        <family val="1"/>
        <charset val="204"/>
      </rPr>
      <t>17</t>
    </r>
  </si>
  <si>
    <t>на  2026 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</si>
  <si>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 20224 год 
(на текущий финансовый год)</t>
  </si>
  <si>
    <t>2.1.2. Расчет фонда оплаты труда на  2025 год (на первый год планового периода)</t>
  </si>
  <si>
    <t>2.1.3. Расчет фонда оплаты труда на  2026 год (на второй год планового периода)</t>
  </si>
  <si>
    <t xml:space="preserve">3.1.1. Расчет расходов на уплату земельного налога на  2024 год (на текущий финансовый год) </t>
  </si>
  <si>
    <t xml:space="preserve">3.1.2. Расчет расходов на уплату земельного налога на  2025 год (на первый год планового периода) </t>
  </si>
  <si>
    <t xml:space="preserve">2.1.3. Расчет расходов на уплату налога на имущество организаций на  2026 год (на второй год планового периода) </t>
  </si>
  <si>
    <t xml:space="preserve">2.1.2. Расчет расходов на уплату налога на имущество организаций на  2025 год (на первый год планового периода) </t>
  </si>
  <si>
    <t xml:space="preserve">2.1.1. Расчет расходов на уплату налога на имущество организаций на  2024 год (на текущий финансовый год) </t>
  </si>
  <si>
    <t>на  2026год
(на второй год планового периода)</t>
  </si>
  <si>
    <t>на  2024год
(на текущий финансовый год)</t>
  </si>
  <si>
    <t>Обоснования (расчеты) плановых показателей на закупку товаров, работ, услуг 
на 2024 год и на плановый период 2025 и 2026 годов</t>
  </si>
  <si>
    <t>на  20_24_ год
(на текущий 
финансовый год)</t>
  </si>
  <si>
    <t>на  2025__ год 
(на первый год 
планового периода)</t>
  </si>
  <si>
    <t>на  2026__ год 
(на второй год 
планового периода)</t>
  </si>
  <si>
    <t xml:space="preserve">Обоснования (расчеты) плановых показателей в части уплаты налога на имущество организаций и земельного налога 
на  2024 год и на плановый период 2025 и 2026 годов </t>
  </si>
  <si>
    <t>68.32.13.110</t>
  </si>
  <si>
    <t>Технический паспорт здания</t>
  </si>
  <si>
    <t xml:space="preserve">Капитальный ремонт                                                                                 
</t>
  </si>
  <si>
    <t>на  2024 год                          
(на текущий финансовый год)</t>
  </si>
  <si>
    <t>на  2025 год                          
(на первый год
 планового периода)</t>
  </si>
  <si>
    <t>на  2026 год                          
(на второй год планового периода)</t>
  </si>
  <si>
    <t>на  2024 год                          
(текущий финансовый год)</t>
  </si>
  <si>
    <t>на  2026 год                          
(на второй год
 планового периода)</t>
  </si>
  <si>
    <t>12</t>
  </si>
  <si>
    <t>27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</si>
</sst>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000"/>
    <numFmt numFmtId="165" formatCode="#,##0.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rgb="FF0000FF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i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vertAlign val="superscript"/>
      <sz val="11"/>
      <name val="Times New Roman Cyr"/>
      <charset val="204"/>
    </font>
    <font>
      <b/>
      <sz val="1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595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wrapText="1"/>
    </xf>
    <xf numFmtId="0" fontId="18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19" fillId="0" borderId="0" xfId="2" applyFont="1" applyFill="1" applyBorder="1" applyAlignment="1">
      <alignment vertical="center"/>
    </xf>
    <xf numFmtId="0" fontId="18" fillId="0" borderId="0" xfId="0" applyNumberFormat="1" applyFont="1" applyFill="1" applyBorder="1" applyAlignment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2" applyFont="1" applyFill="1"/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justify"/>
    </xf>
    <xf numFmtId="43" fontId="16" fillId="0" borderId="0" xfId="1" applyFont="1" applyFill="1" applyAlignment="1"/>
    <xf numFmtId="0" fontId="16" fillId="0" borderId="0" xfId="1" applyNumberFormat="1" applyFont="1" applyFill="1" applyAlignment="1"/>
    <xf numFmtId="0" fontId="16" fillId="0" borderId="0" xfId="0" applyFont="1" applyFill="1" applyBorder="1" applyAlignment="1">
      <alignment vertical="center" textRotation="90" wrapText="1"/>
    </xf>
    <xf numFmtId="0" fontId="17" fillId="0" borderId="0" xfId="0" applyFont="1" applyFill="1" applyBorder="1" applyAlignment="1">
      <alignment vertical="center"/>
    </xf>
    <xf numFmtId="49" fontId="16" fillId="0" borderId="0" xfId="0" applyNumberFormat="1" applyFont="1" applyFill="1"/>
    <xf numFmtId="0" fontId="18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2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9" xfId="0" applyFont="1" applyFill="1" applyBorder="1" applyAlignment="1"/>
    <xf numFmtId="0" fontId="2" fillId="2" borderId="0" xfId="0" applyFont="1" applyFill="1" applyBorder="1"/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4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2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/>
    </xf>
    <xf numFmtId="43" fontId="3" fillId="2" borderId="0" xfId="1" applyFont="1" applyFill="1" applyAlignment="1"/>
    <xf numFmtId="0" fontId="3" fillId="2" borderId="0" xfId="1" applyNumberFormat="1" applyFont="1" applyFill="1" applyAlignment="1"/>
    <xf numFmtId="0" fontId="16" fillId="2" borderId="0" xfId="0" applyNumberFormat="1" applyFont="1" applyFill="1" applyBorder="1" applyAlignment="1">
      <alignment horizontal="right" wrapText="1"/>
    </xf>
    <xf numFmtId="0" fontId="18" fillId="2" borderId="0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/>
    <xf numFmtId="0" fontId="18" fillId="2" borderId="0" xfId="0" applyNumberFormat="1" applyFont="1" applyFill="1" applyBorder="1" applyAlignment="1"/>
    <xf numFmtId="0" fontId="16" fillId="2" borderId="0" xfId="0" applyNumberFormat="1" applyFont="1" applyFill="1" applyBorder="1" applyAlignment="1">
      <alignment horizontal="left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/>
    <xf numFmtId="0" fontId="16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 wrapText="1"/>
    </xf>
    <xf numFmtId="49" fontId="16" fillId="2" borderId="0" xfId="0" applyNumberFormat="1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16" fillId="2" borderId="0" xfId="2" applyFont="1" applyFill="1"/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justify"/>
    </xf>
    <xf numFmtId="43" fontId="16" fillId="2" borderId="0" xfId="1" applyFont="1" applyFill="1" applyAlignment="1"/>
    <xf numFmtId="0" fontId="16" fillId="2" borderId="0" xfId="1" applyNumberFormat="1" applyFont="1" applyFill="1" applyAlignment="1"/>
    <xf numFmtId="0" fontId="3" fillId="2" borderId="0" xfId="0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>
      <alignment wrapText="1"/>
    </xf>
    <xf numFmtId="49" fontId="16" fillId="2" borderId="0" xfId="0" applyNumberFormat="1" applyFont="1" applyFill="1" applyBorder="1" applyAlignment="1"/>
    <xf numFmtId="0" fontId="22" fillId="2" borderId="0" xfId="2" applyFont="1" applyFill="1" applyBorder="1" applyAlignment="1">
      <alignment vertical="center"/>
    </xf>
    <xf numFmtId="49" fontId="21" fillId="2" borderId="0" xfId="0" applyNumberFormat="1" applyFont="1" applyFill="1" applyBorder="1" applyAlignment="1"/>
    <xf numFmtId="0" fontId="17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vertical="center" wrapText="1"/>
    </xf>
    <xf numFmtId="49" fontId="17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4" fillId="2" borderId="0" xfId="0" applyFont="1" applyFill="1" applyBorder="1" applyAlignment="1">
      <alignment horizontal="right" wrapText="1"/>
    </xf>
    <xf numFmtId="164" fontId="23" fillId="2" borderId="0" xfId="0" applyNumberFormat="1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49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Border="1" applyAlignment="1"/>
    <xf numFmtId="0" fontId="18" fillId="2" borderId="0" xfId="0" applyFont="1" applyFill="1" applyAlignment="1">
      <alignment vertical="center"/>
    </xf>
    <xf numFmtId="49" fontId="16" fillId="2" borderId="0" xfId="0" applyNumberFormat="1" applyFont="1" applyFill="1"/>
    <xf numFmtId="0" fontId="18" fillId="2" borderId="0" xfId="0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3" fillId="2" borderId="0" xfId="0" applyFont="1" applyFill="1" applyAlignment="1"/>
    <xf numFmtId="0" fontId="15" fillId="2" borderId="0" xfId="0" applyNumberFormat="1" applyFont="1" applyFill="1" applyBorder="1" applyAlignment="1">
      <alignment horizontal="left"/>
    </xf>
    <xf numFmtId="0" fontId="26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26" fillId="2" borderId="0" xfId="0" applyNumberFormat="1" applyFont="1" applyFill="1" applyBorder="1" applyAlignment="1"/>
    <xf numFmtId="0" fontId="27" fillId="2" borderId="0" xfId="0" applyFont="1" applyFill="1"/>
    <xf numFmtId="0" fontId="25" fillId="2" borderId="0" xfId="0" applyFont="1" applyFill="1" applyAlignment="1">
      <alignment vertical="center"/>
    </xf>
    <xf numFmtId="0" fontId="27" fillId="2" borderId="0" xfId="0" applyFont="1" applyFill="1" applyBorder="1"/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28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2" applyFont="1" applyFill="1"/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justify"/>
    </xf>
    <xf numFmtId="43" fontId="15" fillId="2" borderId="0" xfId="1" applyFont="1" applyFill="1" applyAlignment="1"/>
    <xf numFmtId="0" fontId="15" fillId="2" borderId="0" xfId="1" applyNumberFormat="1" applyFont="1" applyFill="1" applyAlignment="1"/>
    <xf numFmtId="0" fontId="0" fillId="2" borderId="0" xfId="0" applyFont="1" applyFill="1"/>
    <xf numFmtId="0" fontId="25" fillId="2" borderId="0" xfId="0" applyFont="1" applyFill="1" applyBorder="1" applyAlignment="1">
      <alignment vertical="center" wrapText="1"/>
    </xf>
    <xf numFmtId="0" fontId="29" fillId="2" borderId="0" xfId="0" applyFont="1" applyFill="1" applyBorder="1"/>
    <xf numFmtId="0" fontId="25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2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9" fontId="15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6" fillId="2" borderId="0" xfId="2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left" wrapText="1"/>
    </xf>
    <xf numFmtId="0" fontId="35" fillId="2" borderId="0" xfId="0" applyFont="1" applyFill="1" applyAlignment="1">
      <alignment horizontal="left" wrapText="1"/>
    </xf>
    <xf numFmtId="0" fontId="0" fillId="2" borderId="0" xfId="0" applyFont="1" applyFill="1" applyBorder="1"/>
    <xf numFmtId="0" fontId="0" fillId="0" borderId="0" xfId="0" applyFont="1" applyAlignment="1">
      <alignment horizontal="left" wrapText="1"/>
    </xf>
    <xf numFmtId="49" fontId="3" fillId="2" borderId="0" xfId="0" applyNumberFormat="1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49" fontId="16" fillId="0" borderId="0" xfId="1" applyNumberFormat="1" applyFont="1" applyFill="1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Fill="1"/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3" fontId="0" fillId="0" borderId="0" xfId="0" applyNumberFormat="1"/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horizontal="center" vertical="top" wrapText="1"/>
    </xf>
    <xf numFmtId="43" fontId="3" fillId="2" borderId="15" xfId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49" fontId="2" fillId="2" borderId="0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wrapText="1"/>
    </xf>
    <xf numFmtId="3" fontId="16" fillId="2" borderId="15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left" vertical="top" wrapText="1"/>
    </xf>
    <xf numFmtId="49" fontId="16" fillId="2" borderId="15" xfId="0" applyNumberFormat="1" applyFont="1" applyFill="1" applyBorder="1" applyAlignment="1">
      <alignment horizontal="center" vertical="top" wrapText="1"/>
    </xf>
    <xf numFmtId="3" fontId="16" fillId="2" borderId="15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30" fillId="2" borderId="15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0" fontId="16" fillId="0" borderId="9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/>
    </xf>
    <xf numFmtId="0" fontId="16" fillId="0" borderId="9" xfId="0" applyFont="1" applyFill="1" applyBorder="1" applyAlignment="1">
      <alignment horizontal="center" vertical="top"/>
    </xf>
    <xf numFmtId="49" fontId="16" fillId="0" borderId="9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left" vertical="center" wrapText="1" indent="4"/>
    </xf>
    <xf numFmtId="164" fontId="16" fillId="2" borderId="15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 indent="2"/>
    </xf>
    <xf numFmtId="0" fontId="1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16" fillId="2" borderId="29" xfId="0" applyNumberFormat="1" applyFont="1" applyFill="1" applyBorder="1" applyAlignment="1">
      <alignment horizontal="center" wrapText="1"/>
    </xf>
    <xf numFmtId="164" fontId="16" fillId="2" borderId="25" xfId="0" applyNumberFormat="1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7" fillId="2" borderId="28" xfId="0" applyFont="1" applyFill="1" applyBorder="1" applyAlignment="1">
      <alignment horizontal="right" wrapText="1"/>
    </xf>
    <xf numFmtId="0" fontId="17" fillId="2" borderId="32" xfId="0" applyFont="1" applyFill="1" applyBorder="1" applyAlignment="1">
      <alignment horizontal="right" wrapText="1"/>
    </xf>
    <xf numFmtId="0" fontId="16" fillId="2" borderId="2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164" fontId="16" fillId="2" borderId="12" xfId="0" applyNumberFormat="1" applyFont="1" applyFill="1" applyBorder="1" applyAlignment="1">
      <alignment horizontal="center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2" xfId="0" applyNumberFormat="1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164" fontId="16" fillId="2" borderId="6" xfId="0" applyNumberFormat="1" applyFont="1" applyFill="1" applyBorder="1" applyAlignment="1">
      <alignment horizontal="center" wrapText="1"/>
    </xf>
    <xf numFmtId="49" fontId="16" fillId="2" borderId="15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6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/>
    </xf>
    <xf numFmtId="0" fontId="16" fillId="0" borderId="0" xfId="2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/>
    </xf>
    <xf numFmtId="0" fontId="22" fillId="2" borderId="1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49" fontId="16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5" xfId="0" applyNumberFormat="1" applyFont="1" applyFill="1" applyBorder="1" applyAlignment="1">
      <alignment horizont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3" fillId="2" borderId="15" xfId="0" applyNumberFormat="1" applyFont="1" applyFill="1" applyBorder="1" applyAlignment="1">
      <alignment horizontal="center" wrapText="1"/>
    </xf>
    <xf numFmtId="4" fontId="13" fillId="2" borderId="15" xfId="0" applyNumberFormat="1" applyFont="1" applyFill="1" applyBorder="1" applyAlignment="1">
      <alignment horizontal="center" vertical="top" wrapText="1"/>
    </xf>
    <xf numFmtId="3" fontId="2" fillId="2" borderId="15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34" fillId="2" borderId="0" xfId="0" applyNumberFormat="1" applyFont="1" applyFill="1" applyBorder="1" applyAlignment="1">
      <alignment horizontal="left" wrapText="1"/>
    </xf>
    <xf numFmtId="0" fontId="35" fillId="0" borderId="0" xfId="0" applyFont="1" applyAlignment="1">
      <alignment horizontal="left" wrapText="1"/>
    </xf>
    <xf numFmtId="49" fontId="16" fillId="2" borderId="15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horizontal="left" wrapText="1"/>
    </xf>
    <xf numFmtId="0" fontId="16" fillId="2" borderId="15" xfId="0" applyFont="1" applyFill="1" applyBorder="1" applyAlignment="1">
      <alignment horizontal="left" wrapText="1"/>
    </xf>
    <xf numFmtId="49" fontId="16" fillId="2" borderId="0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top" indent="2"/>
    </xf>
    <xf numFmtId="49" fontId="16" fillId="2" borderId="9" xfId="0" applyNumberFormat="1" applyFont="1" applyFill="1" applyBorder="1" applyAlignment="1">
      <alignment horizontal="center"/>
    </xf>
    <xf numFmtId="0" fontId="16" fillId="2" borderId="9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top"/>
    </xf>
    <xf numFmtId="49" fontId="16" fillId="2" borderId="9" xfId="0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3" fontId="16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49" fontId="16" fillId="2" borderId="0" xfId="0" applyNumberFormat="1" applyFont="1" applyFill="1" applyBorder="1" applyAlignment="1">
      <alignment horizontal="left" vertical="center"/>
    </xf>
    <xf numFmtId="49" fontId="36" fillId="2" borderId="0" xfId="0" applyNumberFormat="1" applyFont="1" applyFill="1" applyBorder="1" applyAlignment="1">
      <alignment horizontal="left" vertical="center"/>
    </xf>
    <xf numFmtId="3" fontId="16" fillId="2" borderId="15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1" fillId="2" borderId="15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1" fillId="2" borderId="15" xfId="0" applyFont="1" applyFill="1" applyBorder="1" applyAlignment="1">
      <alignment horizontal="left" vertical="center" wrapText="1" indent="2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49" fontId="3" fillId="2" borderId="15" xfId="0" applyNumberFormat="1" applyFont="1" applyFill="1" applyBorder="1" applyAlignment="1">
      <alignment horizontal="center" vertical="top"/>
    </xf>
    <xf numFmtId="49" fontId="18" fillId="2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wrapText="1"/>
    </xf>
    <xf numFmtId="49" fontId="3" fillId="2" borderId="9" xfId="0" applyNumberFormat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49" fontId="14" fillId="2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right" vertical="center"/>
    </xf>
    <xf numFmtId="49" fontId="8" fillId="2" borderId="15" xfId="0" applyNumberFormat="1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/>
    </xf>
    <xf numFmtId="0" fontId="16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wrapText="1"/>
    </xf>
    <xf numFmtId="49" fontId="30" fillId="2" borderId="15" xfId="0" applyNumberFormat="1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 wrapText="1"/>
    </xf>
    <xf numFmtId="49" fontId="42" fillId="2" borderId="6" xfId="0" applyNumberFormat="1" applyFont="1" applyFill="1" applyBorder="1" applyAlignment="1">
      <alignment horizontal="center" wrapText="1"/>
    </xf>
    <xf numFmtId="49" fontId="42" fillId="2" borderId="2" xfId="0" applyNumberFormat="1" applyFont="1" applyFill="1" applyBorder="1" applyAlignment="1">
      <alignment horizontal="center" wrapText="1"/>
    </xf>
    <xf numFmtId="49" fontId="42" fillId="2" borderId="7" xfId="0" applyNumberFormat="1" applyFont="1" applyFill="1" applyBorder="1" applyAlignment="1">
      <alignment horizont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left" wrapText="1"/>
    </xf>
    <xf numFmtId="43" fontId="16" fillId="2" borderId="15" xfId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Alignment="1">
      <alignment horizontal="left" vertical="center" wrapText="1"/>
    </xf>
    <xf numFmtId="49" fontId="17" fillId="2" borderId="15" xfId="0" applyNumberFormat="1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right" vertical="center" wrapText="1"/>
    </xf>
    <xf numFmtId="49" fontId="17" fillId="2" borderId="15" xfId="0" applyNumberFormat="1" applyFont="1" applyFill="1" applyBorder="1" applyAlignment="1">
      <alignment horizontal="center" wrapText="1"/>
    </xf>
    <xf numFmtId="0" fontId="41" fillId="2" borderId="15" xfId="0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" fontId="17" fillId="2" borderId="15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/>
    </xf>
    <xf numFmtId="0" fontId="15" fillId="2" borderId="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left" vertical="center"/>
    </xf>
    <xf numFmtId="0" fontId="15" fillId="2" borderId="15" xfId="0" applyFont="1" applyFill="1" applyBorder="1" applyAlignment="1">
      <alignment horizontal="left" vertical="center" wrapText="1"/>
    </xf>
    <xf numFmtId="49" fontId="15" fillId="2" borderId="15" xfId="0" applyNumberFormat="1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left"/>
    </xf>
    <xf numFmtId="49" fontId="15" fillId="2" borderId="15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right" vertical="center"/>
    </xf>
    <xf numFmtId="0" fontId="35" fillId="2" borderId="0" xfId="0" applyFont="1" applyFill="1" applyAlignment="1">
      <alignment horizontal="left" wrapText="1"/>
    </xf>
    <xf numFmtId="0" fontId="15" fillId="2" borderId="1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/>
    </xf>
    <xf numFmtId="0" fontId="15" fillId="2" borderId="9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9" xfId="0" applyFont="1" applyFill="1" applyBorder="1" applyAlignment="1">
      <alignment horizontal="center" vertical="top"/>
    </xf>
    <xf numFmtId="49" fontId="15" fillId="2" borderId="9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BF152"/>
  <sheetViews>
    <sheetView topLeftCell="A109" zoomScaleSheetLayoutView="100" workbookViewId="0">
      <selection activeCell="BA121" sqref="BA121"/>
    </sheetView>
  </sheetViews>
  <sheetFormatPr defaultRowHeight="15"/>
  <cols>
    <col min="1" max="1" width="1" style="67" customWidth="1"/>
    <col min="2" max="9" width="2.28515625" style="67" customWidth="1"/>
    <col min="10" max="10" width="2.85546875" style="67" customWidth="1"/>
    <col min="11" max="11" width="2.28515625" style="67" customWidth="1"/>
    <col min="12" max="12" width="5.140625" style="67" customWidth="1"/>
    <col min="13" max="13" width="2.28515625" style="67" customWidth="1"/>
    <col min="14" max="14" width="3.42578125" style="67" customWidth="1"/>
    <col min="15" max="15" width="2.28515625" style="67" customWidth="1"/>
    <col min="16" max="16" width="3.42578125" style="67" customWidth="1"/>
    <col min="17" max="17" width="4.140625" style="67" customWidth="1"/>
    <col min="18" max="18" width="3.140625" style="67" customWidth="1"/>
    <col min="19" max="20" width="2.28515625" style="67" customWidth="1"/>
    <col min="21" max="21" width="5.5703125" style="67" customWidth="1"/>
    <col min="22" max="22" width="4" style="67" customWidth="1"/>
    <col min="23" max="23" width="3.5703125" style="67" customWidth="1"/>
    <col min="24" max="24" width="3.42578125" style="67" customWidth="1"/>
    <col min="25" max="25" width="5.7109375" style="67" customWidth="1"/>
    <col min="26" max="26" width="2.28515625" style="67" customWidth="1"/>
    <col min="27" max="28" width="2.85546875" style="67" customWidth="1"/>
    <col min="29" max="29" width="3.42578125" style="67" customWidth="1"/>
    <col min="30" max="31" width="3.5703125" style="67" customWidth="1"/>
    <col min="32" max="32" width="2.85546875" style="67" customWidth="1"/>
    <col min="33" max="33" width="3.5703125" style="67" customWidth="1"/>
    <col min="34" max="34" width="3.7109375" style="67" customWidth="1"/>
    <col min="35" max="35" width="3.28515625" style="67" customWidth="1"/>
    <col min="36" max="36" width="3.5703125" style="67" customWidth="1"/>
    <col min="37" max="37" width="3.28515625" style="67" customWidth="1"/>
    <col min="38" max="39" width="3.5703125" style="67" customWidth="1"/>
    <col min="40" max="40" width="4.140625" style="67" customWidth="1"/>
    <col min="41" max="41" width="4" style="67" customWidth="1"/>
    <col min="42" max="42" width="2.85546875" style="67" customWidth="1"/>
    <col min="43" max="43" width="3.5703125" style="67" customWidth="1"/>
    <col min="44" max="44" width="3.28515625" style="67" customWidth="1"/>
    <col min="45" max="45" width="3.5703125" style="67" customWidth="1"/>
    <col min="46" max="46" width="3.42578125" style="67" customWidth="1"/>
    <col min="47" max="47" width="3.5703125" style="67" customWidth="1"/>
    <col min="48" max="48" width="4.7109375" style="67" customWidth="1"/>
    <col min="49" max="49" width="3.42578125" style="67" customWidth="1"/>
    <col min="50" max="50" width="3.7109375" style="67" customWidth="1"/>
    <col min="51" max="51" width="4" style="67" customWidth="1"/>
    <col min="52" max="52" width="3.7109375" style="67" customWidth="1"/>
    <col min="54" max="54" width="17.28515625" customWidth="1"/>
  </cols>
  <sheetData>
    <row r="1" spans="1:53" ht="19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355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</row>
    <row r="2" spans="1:53" hidden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355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</row>
    <row r="3" spans="1:53" hidden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53" ht="31.5" customHeight="1">
      <c r="A4" s="36"/>
      <c r="B4" s="357" t="s">
        <v>345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8"/>
      <c r="AU4" s="358"/>
      <c r="AV4" s="358"/>
      <c r="AW4" s="358"/>
      <c r="AX4" s="358"/>
      <c r="AY4" s="358"/>
      <c r="AZ4" s="358"/>
    </row>
    <row r="5" spans="1:53" s="32" customFormat="1" ht="15" customHeight="1">
      <c r="A5" s="348" t="s">
        <v>207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1"/>
    </row>
    <row r="6" spans="1:53" s="32" customFormat="1" ht="15" customHeight="1">
      <c r="A6" s="348" t="s">
        <v>0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61" t="s">
        <v>546</v>
      </c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5"/>
    </row>
    <row r="7" spans="1:53" s="32" customFormat="1" ht="15" customHeight="1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7" t="s">
        <v>1</v>
      </c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6"/>
    </row>
    <row r="8" spans="1:53" s="4" customFormat="1" ht="15" customHeight="1">
      <c r="A8" s="348" t="s">
        <v>2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70" t="s">
        <v>184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"/>
    </row>
    <row r="9" spans="1:53" s="4" customFormat="1" ht="15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"/>
    </row>
    <row r="10" spans="1:53" s="4" customFormat="1" ht="15" customHeight="1">
      <c r="A10" s="215"/>
      <c r="B10" s="317" t="s">
        <v>301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7"/>
    </row>
    <row r="11" spans="1:53" s="4" customFormat="1" ht="7.5" customHeight="1">
      <c r="A11" s="226"/>
      <c r="B11" s="227"/>
      <c r="C11" s="226"/>
      <c r="D11" s="226"/>
      <c r="E11" s="226"/>
      <c r="F11" s="226"/>
      <c r="G11" s="226"/>
      <c r="H11" s="226"/>
      <c r="I11" s="226"/>
      <c r="J11" s="226"/>
      <c r="K11" s="226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"/>
    </row>
    <row r="12" spans="1:53" s="234" customFormat="1" ht="15" customHeight="1">
      <c r="A12" s="216"/>
      <c r="B12" s="316" t="s">
        <v>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 t="s">
        <v>66</v>
      </c>
      <c r="AA12" s="316"/>
      <c r="AB12" s="316"/>
      <c r="AC12" s="316" t="s">
        <v>5</v>
      </c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233"/>
    </row>
    <row r="13" spans="1:53" s="234" customFormat="1" ht="15" customHeight="1">
      <c r="A13" s="2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 t="s">
        <v>559</v>
      </c>
      <c r="AD13" s="316"/>
      <c r="AE13" s="316"/>
      <c r="AF13" s="316"/>
      <c r="AG13" s="316"/>
      <c r="AH13" s="316"/>
      <c r="AI13" s="316"/>
      <c r="AJ13" s="316"/>
      <c r="AK13" s="316" t="s">
        <v>560</v>
      </c>
      <c r="AL13" s="316"/>
      <c r="AM13" s="316"/>
      <c r="AN13" s="316"/>
      <c r="AO13" s="316"/>
      <c r="AP13" s="316"/>
      <c r="AQ13" s="316"/>
      <c r="AR13" s="316"/>
      <c r="AS13" s="316" t="s">
        <v>561</v>
      </c>
      <c r="AT13" s="316"/>
      <c r="AU13" s="316"/>
      <c r="AV13" s="316"/>
      <c r="AW13" s="316"/>
      <c r="AX13" s="316"/>
      <c r="AY13" s="316"/>
      <c r="AZ13" s="316"/>
      <c r="BA13" s="233"/>
    </row>
    <row r="14" spans="1:53" s="4" customFormat="1" ht="33.75" customHeight="1">
      <c r="A14" s="20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7"/>
    </row>
    <row r="15" spans="1:53" s="201" customFormat="1" ht="15.75" customHeight="1">
      <c r="A15" s="202"/>
      <c r="B15" s="352">
        <v>1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 t="s">
        <v>69</v>
      </c>
      <c r="AA15" s="352"/>
      <c r="AB15" s="352"/>
      <c r="AC15" s="352" t="s">
        <v>9</v>
      </c>
      <c r="AD15" s="352"/>
      <c r="AE15" s="352"/>
      <c r="AF15" s="352"/>
      <c r="AG15" s="352"/>
      <c r="AH15" s="352"/>
      <c r="AI15" s="352"/>
      <c r="AJ15" s="352"/>
      <c r="AK15" s="352" t="s">
        <v>10</v>
      </c>
      <c r="AL15" s="352"/>
      <c r="AM15" s="352"/>
      <c r="AN15" s="352"/>
      <c r="AO15" s="352"/>
      <c r="AP15" s="352"/>
      <c r="AQ15" s="352"/>
      <c r="AR15" s="352"/>
      <c r="AS15" s="352" t="s">
        <v>11</v>
      </c>
      <c r="AT15" s="352"/>
      <c r="AU15" s="352"/>
      <c r="AV15" s="352"/>
      <c r="AW15" s="352"/>
      <c r="AX15" s="352"/>
      <c r="AY15" s="352"/>
      <c r="AZ15" s="352"/>
    </row>
    <row r="16" spans="1:53" s="201" customFormat="1" ht="33.75" customHeight="1">
      <c r="A16" s="202"/>
      <c r="B16" s="354" t="s">
        <v>260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95" t="s">
        <v>117</v>
      </c>
      <c r="AA16" s="295"/>
      <c r="AB16" s="295"/>
      <c r="AC16" s="294"/>
      <c r="AD16" s="294"/>
      <c r="AE16" s="294"/>
      <c r="AF16" s="294"/>
      <c r="AG16" s="294"/>
      <c r="AH16" s="294"/>
      <c r="AI16" s="294"/>
      <c r="AJ16" s="294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</row>
    <row r="17" spans="1:52" s="201" customFormat="1" ht="31.5" customHeight="1">
      <c r="A17" s="202"/>
      <c r="B17" s="354" t="s">
        <v>254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295" t="s">
        <v>119</v>
      </c>
      <c r="AA17" s="295"/>
      <c r="AB17" s="295"/>
      <c r="AC17" s="294"/>
      <c r="AD17" s="294"/>
      <c r="AE17" s="294"/>
      <c r="AF17" s="294"/>
      <c r="AG17" s="294"/>
      <c r="AH17" s="294"/>
      <c r="AI17" s="294"/>
      <c r="AJ17" s="294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</row>
    <row r="18" spans="1:52" s="201" customFormat="1" ht="17.25" customHeight="1">
      <c r="A18" s="202"/>
      <c r="B18" s="354" t="s">
        <v>247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295" t="s">
        <v>131</v>
      </c>
      <c r="AA18" s="295"/>
      <c r="AB18" s="295"/>
      <c r="AC18" s="349">
        <f>AC29+AC30+AC31</f>
        <v>10606403.5976</v>
      </c>
      <c r="AD18" s="349"/>
      <c r="AE18" s="349"/>
      <c r="AF18" s="349"/>
      <c r="AG18" s="349"/>
      <c r="AH18" s="349"/>
      <c r="AI18" s="349"/>
      <c r="AJ18" s="349"/>
      <c r="AK18" s="349">
        <f t="shared" ref="AK18" si="0">AK29+AK30+AK31</f>
        <v>10558611</v>
      </c>
      <c r="AL18" s="349"/>
      <c r="AM18" s="349"/>
      <c r="AN18" s="349"/>
      <c r="AO18" s="349"/>
      <c r="AP18" s="349"/>
      <c r="AQ18" s="349"/>
      <c r="AR18" s="349"/>
      <c r="AS18" s="349">
        <f t="shared" ref="AS18" si="1">AS29+AS30+AS31</f>
        <v>10663875.637600001</v>
      </c>
      <c r="AT18" s="349"/>
      <c r="AU18" s="349"/>
      <c r="AV18" s="349"/>
      <c r="AW18" s="349"/>
      <c r="AX18" s="349"/>
      <c r="AY18" s="349"/>
      <c r="AZ18" s="349"/>
    </row>
    <row r="19" spans="1:52" s="201" customFormat="1" ht="33" customHeight="1">
      <c r="A19" s="202"/>
      <c r="B19" s="354" t="s">
        <v>255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295" t="s">
        <v>135</v>
      </c>
      <c r="AA19" s="295"/>
      <c r="AB19" s="295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</row>
    <row r="20" spans="1:52" s="201" customFormat="1" ht="31.5" customHeight="1">
      <c r="A20" s="202"/>
      <c r="B20" s="354" t="s">
        <v>257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295" t="s">
        <v>145</v>
      </c>
      <c r="AA20" s="295"/>
      <c r="AB20" s="295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</row>
    <row r="21" spans="1:52" s="201" customFormat="1" ht="33" customHeight="1">
      <c r="A21" s="202"/>
      <c r="B21" s="354" t="s">
        <v>278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295" t="s">
        <v>170</v>
      </c>
      <c r="AA21" s="295"/>
      <c r="AB21" s="295"/>
      <c r="AC21" s="349">
        <f>SUM(AC18:AC20)</f>
        <v>10606403.5976</v>
      </c>
      <c r="AD21" s="294"/>
      <c r="AE21" s="294"/>
      <c r="AF21" s="294"/>
      <c r="AG21" s="294"/>
      <c r="AH21" s="294"/>
      <c r="AI21" s="294"/>
      <c r="AJ21" s="294"/>
      <c r="AK21" s="349">
        <f>SUM(AK18:AK20)</f>
        <v>10558611</v>
      </c>
      <c r="AL21" s="294"/>
      <c r="AM21" s="294"/>
      <c r="AN21" s="294"/>
      <c r="AO21" s="294"/>
      <c r="AP21" s="294"/>
      <c r="AQ21" s="294"/>
      <c r="AR21" s="294"/>
      <c r="AS21" s="349">
        <f>SUM(AS18:AS20)</f>
        <v>10663875.637600001</v>
      </c>
      <c r="AT21" s="294"/>
      <c r="AU21" s="294"/>
      <c r="AV21" s="294"/>
      <c r="AW21" s="294"/>
      <c r="AX21" s="294"/>
      <c r="AY21" s="294"/>
      <c r="AZ21" s="294"/>
    </row>
    <row r="22" spans="1:52" ht="11.25" customHeight="1">
      <c r="A22" s="83"/>
      <c r="B22" s="20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</row>
    <row r="23" spans="1:52" ht="15.75" customHeight="1">
      <c r="A23" s="83"/>
      <c r="B23" s="346" t="s">
        <v>166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</row>
    <row r="24" spans="1:52" ht="11.25" customHeight="1">
      <c r="A24" s="8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52" ht="15.75" customHeight="1">
      <c r="A25" s="83"/>
      <c r="B25" s="316" t="s">
        <v>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 t="s">
        <v>189</v>
      </c>
      <c r="X25" s="316"/>
      <c r="Y25" s="316"/>
      <c r="Z25" s="316" t="s">
        <v>66</v>
      </c>
      <c r="AA25" s="316"/>
      <c r="AB25" s="316"/>
      <c r="AC25" s="316" t="s">
        <v>5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</row>
    <row r="26" spans="1:52" ht="11.25" customHeight="1">
      <c r="A26" s="83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 t="s">
        <v>581</v>
      </c>
      <c r="AD26" s="316"/>
      <c r="AE26" s="316"/>
      <c r="AF26" s="316"/>
      <c r="AG26" s="316"/>
      <c r="AH26" s="316"/>
      <c r="AI26" s="316"/>
      <c r="AJ26" s="316"/>
      <c r="AK26" s="316" t="s">
        <v>582</v>
      </c>
      <c r="AL26" s="316"/>
      <c r="AM26" s="316"/>
      <c r="AN26" s="316"/>
      <c r="AO26" s="316"/>
      <c r="AP26" s="316"/>
      <c r="AQ26" s="316"/>
      <c r="AR26" s="316"/>
      <c r="AS26" s="316" t="s">
        <v>583</v>
      </c>
      <c r="AT26" s="316"/>
      <c r="AU26" s="316"/>
      <c r="AV26" s="316"/>
      <c r="AW26" s="316"/>
      <c r="AX26" s="316"/>
      <c r="AY26" s="316"/>
      <c r="AZ26" s="316"/>
    </row>
    <row r="27" spans="1:52" ht="36" customHeight="1">
      <c r="A27" s="83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</row>
    <row r="28" spans="1:52" ht="14.25" customHeight="1">
      <c r="A28" s="83"/>
      <c r="B28" s="336">
        <v>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 t="s">
        <v>69</v>
      </c>
      <c r="X28" s="336"/>
      <c r="Y28" s="336"/>
      <c r="Z28" s="336" t="s">
        <v>9</v>
      </c>
      <c r="AA28" s="336"/>
      <c r="AB28" s="336"/>
      <c r="AC28" s="336" t="s">
        <v>10</v>
      </c>
      <c r="AD28" s="336"/>
      <c r="AE28" s="336"/>
      <c r="AF28" s="336"/>
      <c r="AG28" s="336"/>
      <c r="AH28" s="336"/>
      <c r="AI28" s="336"/>
      <c r="AJ28" s="336"/>
      <c r="AK28" s="336" t="s">
        <v>11</v>
      </c>
      <c r="AL28" s="336"/>
      <c r="AM28" s="336"/>
      <c r="AN28" s="336"/>
      <c r="AO28" s="336"/>
      <c r="AP28" s="336"/>
      <c r="AQ28" s="336"/>
      <c r="AR28" s="336"/>
      <c r="AS28" s="336" t="s">
        <v>12</v>
      </c>
      <c r="AT28" s="336"/>
      <c r="AU28" s="336"/>
      <c r="AV28" s="336"/>
      <c r="AW28" s="336"/>
      <c r="AX28" s="336"/>
      <c r="AY28" s="336"/>
      <c r="AZ28" s="336"/>
    </row>
    <row r="29" spans="1:52" ht="17.25" customHeight="1">
      <c r="A29" s="83"/>
      <c r="B29" s="343" t="s">
        <v>382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5"/>
      <c r="W29" s="336" t="s">
        <v>381</v>
      </c>
      <c r="X29" s="336"/>
      <c r="Y29" s="336"/>
      <c r="Z29" s="336" t="s">
        <v>23</v>
      </c>
      <c r="AA29" s="336"/>
      <c r="AB29" s="336"/>
      <c r="AC29" s="325">
        <f>AC40</f>
        <v>10546403.5976</v>
      </c>
      <c r="AD29" s="325"/>
      <c r="AE29" s="325"/>
      <c r="AF29" s="325"/>
      <c r="AG29" s="325"/>
      <c r="AH29" s="325"/>
      <c r="AI29" s="325"/>
      <c r="AJ29" s="325"/>
      <c r="AK29" s="325">
        <f t="shared" ref="AK29" si="2">AK40</f>
        <v>10498611</v>
      </c>
      <c r="AL29" s="325"/>
      <c r="AM29" s="325"/>
      <c r="AN29" s="325"/>
      <c r="AO29" s="325"/>
      <c r="AP29" s="325"/>
      <c r="AQ29" s="325"/>
      <c r="AR29" s="325"/>
      <c r="AS29" s="325">
        <f t="shared" ref="AS29:AS30" si="3">AS40</f>
        <v>10603875.637600001</v>
      </c>
      <c r="AT29" s="325"/>
      <c r="AU29" s="325"/>
      <c r="AV29" s="325"/>
      <c r="AW29" s="325"/>
      <c r="AX29" s="325"/>
      <c r="AY29" s="325"/>
      <c r="AZ29" s="325"/>
    </row>
    <row r="30" spans="1:52" ht="15" customHeight="1">
      <c r="A30" s="83"/>
      <c r="B30" s="343" t="s">
        <v>382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5"/>
      <c r="W30" s="336" t="s">
        <v>381</v>
      </c>
      <c r="X30" s="336"/>
      <c r="Y30" s="336"/>
      <c r="Z30" s="336" t="s">
        <v>24</v>
      </c>
      <c r="AA30" s="336"/>
      <c r="AB30" s="336"/>
      <c r="AC30" s="325">
        <f>AC41</f>
        <v>0</v>
      </c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>
        <f t="shared" si="3"/>
        <v>0</v>
      </c>
      <c r="AT30" s="325"/>
      <c r="AU30" s="325"/>
      <c r="AV30" s="325"/>
      <c r="AW30" s="325"/>
      <c r="AX30" s="325"/>
      <c r="AY30" s="325"/>
      <c r="AZ30" s="325"/>
    </row>
    <row r="31" spans="1:52" ht="15" customHeight="1">
      <c r="A31" s="83"/>
      <c r="B31" s="338" t="s">
        <v>383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40"/>
      <c r="W31" s="316">
        <v>266</v>
      </c>
      <c r="X31" s="316"/>
      <c r="Y31" s="316"/>
      <c r="Z31" s="336" t="s">
        <v>25</v>
      </c>
      <c r="AA31" s="336"/>
      <c r="AB31" s="336"/>
      <c r="AC31" s="325">
        <v>60000</v>
      </c>
      <c r="AD31" s="325"/>
      <c r="AE31" s="325"/>
      <c r="AF31" s="325"/>
      <c r="AG31" s="325"/>
      <c r="AH31" s="325"/>
      <c r="AI31" s="325"/>
      <c r="AJ31" s="325"/>
      <c r="AK31" s="325">
        <v>60000</v>
      </c>
      <c r="AL31" s="325"/>
      <c r="AM31" s="325"/>
      <c r="AN31" s="325"/>
      <c r="AO31" s="325"/>
      <c r="AP31" s="325"/>
      <c r="AQ31" s="325"/>
      <c r="AR31" s="325"/>
      <c r="AS31" s="325">
        <v>60000</v>
      </c>
      <c r="AT31" s="325"/>
      <c r="AU31" s="325"/>
      <c r="AV31" s="325"/>
      <c r="AW31" s="325"/>
      <c r="AX31" s="325"/>
      <c r="AY31" s="325"/>
      <c r="AZ31" s="325"/>
    </row>
    <row r="32" spans="1:52" ht="11.25" customHeight="1">
      <c r="A32" s="83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250"/>
      <c r="P32" s="250"/>
      <c r="Q32" s="118"/>
      <c r="R32" s="118"/>
      <c r="S32" s="118"/>
      <c r="T32" s="118"/>
      <c r="U32" s="118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30"/>
      <c r="AI32" s="130"/>
      <c r="AJ32" s="130"/>
      <c r="AK32" s="130"/>
      <c r="AL32" s="130"/>
      <c r="AM32" s="130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</row>
    <row r="33" spans="1:52" ht="27" customHeight="1">
      <c r="A33" s="83"/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</row>
    <row r="34" spans="1:52" ht="18" customHeight="1">
      <c r="A34" s="83"/>
      <c r="B34" s="342" t="s">
        <v>306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</row>
    <row r="35" spans="1:52" ht="6.75" customHeight="1">
      <c r="A35" s="83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</row>
    <row r="36" spans="1:52" ht="15.75" customHeight="1">
      <c r="A36" s="83"/>
      <c r="B36" s="316" t="s">
        <v>3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 t="s">
        <v>66</v>
      </c>
      <c r="AA36" s="316"/>
      <c r="AB36" s="316"/>
      <c r="AC36" s="316" t="s">
        <v>5</v>
      </c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</row>
    <row r="37" spans="1:52" ht="11.25" customHeight="1">
      <c r="A37" s="83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 t="s">
        <v>581</v>
      </c>
      <c r="AD37" s="316"/>
      <c r="AE37" s="316"/>
      <c r="AF37" s="316"/>
      <c r="AG37" s="316"/>
      <c r="AH37" s="316"/>
      <c r="AI37" s="316"/>
      <c r="AJ37" s="316"/>
      <c r="AK37" s="316" t="s">
        <v>582</v>
      </c>
      <c r="AL37" s="316"/>
      <c r="AM37" s="316"/>
      <c r="AN37" s="316"/>
      <c r="AO37" s="316"/>
      <c r="AP37" s="316"/>
      <c r="AQ37" s="316"/>
      <c r="AR37" s="316"/>
      <c r="AS37" s="316" t="s">
        <v>583</v>
      </c>
      <c r="AT37" s="316"/>
      <c r="AU37" s="316"/>
      <c r="AV37" s="316"/>
      <c r="AW37" s="316"/>
      <c r="AX37" s="316"/>
      <c r="AY37" s="316"/>
      <c r="AZ37" s="316"/>
    </row>
    <row r="38" spans="1:52" ht="36" customHeight="1">
      <c r="A38" s="83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</row>
    <row r="39" spans="1:52" ht="17.25" customHeight="1">
      <c r="A39" s="83"/>
      <c r="B39" s="336">
        <v>1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 t="s">
        <v>69</v>
      </c>
      <c r="AA39" s="336"/>
      <c r="AB39" s="336"/>
      <c r="AC39" s="336" t="s">
        <v>9</v>
      </c>
      <c r="AD39" s="336"/>
      <c r="AE39" s="336"/>
      <c r="AF39" s="336"/>
      <c r="AG39" s="336"/>
      <c r="AH39" s="336"/>
      <c r="AI39" s="336"/>
      <c r="AJ39" s="336"/>
      <c r="AK39" s="336" t="s">
        <v>10</v>
      </c>
      <c r="AL39" s="336"/>
      <c r="AM39" s="336"/>
      <c r="AN39" s="336"/>
      <c r="AO39" s="336"/>
      <c r="AP39" s="336"/>
      <c r="AQ39" s="336"/>
      <c r="AR39" s="336"/>
      <c r="AS39" s="336" t="s">
        <v>11</v>
      </c>
      <c r="AT39" s="336"/>
      <c r="AU39" s="336"/>
      <c r="AV39" s="336"/>
      <c r="AW39" s="336"/>
      <c r="AX39" s="336"/>
      <c r="AY39" s="336"/>
      <c r="AZ39" s="336"/>
    </row>
    <row r="40" spans="1:52" ht="31.5" customHeight="1">
      <c r="A40" s="83"/>
      <c r="B40" s="337" t="s">
        <v>302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28" t="s">
        <v>117</v>
      </c>
      <c r="AA40" s="328"/>
      <c r="AB40" s="328"/>
      <c r="AC40" s="329">
        <f>AW73</f>
        <v>10546403.5976</v>
      </c>
      <c r="AD40" s="329"/>
      <c r="AE40" s="329"/>
      <c r="AF40" s="329"/>
      <c r="AG40" s="329"/>
      <c r="AH40" s="329"/>
      <c r="AI40" s="329"/>
      <c r="AJ40" s="329"/>
      <c r="AK40" s="329">
        <v>10498611</v>
      </c>
      <c r="AL40" s="329"/>
      <c r="AM40" s="329"/>
      <c r="AN40" s="329"/>
      <c r="AO40" s="329"/>
      <c r="AP40" s="329"/>
      <c r="AQ40" s="329"/>
      <c r="AR40" s="329"/>
      <c r="AS40" s="329">
        <f>AW126</f>
        <v>10603875.637600001</v>
      </c>
      <c r="AT40" s="329"/>
      <c r="AU40" s="329"/>
      <c r="AV40" s="329"/>
      <c r="AW40" s="329"/>
      <c r="AX40" s="329"/>
      <c r="AY40" s="329"/>
      <c r="AZ40" s="329"/>
    </row>
    <row r="41" spans="1:52" ht="31.5" customHeight="1">
      <c r="A41" s="83"/>
      <c r="B41" s="337" t="s">
        <v>302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28" t="s">
        <v>119</v>
      </c>
      <c r="AA41" s="328"/>
      <c r="AB41" s="328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</row>
    <row r="42" spans="1:52" ht="61.5" customHeight="1">
      <c r="A42" s="83"/>
      <c r="B42" s="327" t="s">
        <v>303</v>
      </c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8" t="s">
        <v>131</v>
      </c>
      <c r="AA42" s="328"/>
      <c r="AB42" s="328"/>
      <c r="AC42" s="329">
        <v>80000</v>
      </c>
      <c r="AD42" s="329"/>
      <c r="AE42" s="329"/>
      <c r="AF42" s="329"/>
      <c r="AG42" s="329"/>
      <c r="AH42" s="329"/>
      <c r="AI42" s="329"/>
      <c r="AJ42" s="329"/>
      <c r="AK42" s="329">
        <v>58000</v>
      </c>
      <c r="AL42" s="329"/>
      <c r="AM42" s="329"/>
      <c r="AN42" s="329"/>
      <c r="AO42" s="329"/>
      <c r="AP42" s="329"/>
      <c r="AQ42" s="329"/>
      <c r="AR42" s="329"/>
      <c r="AS42" s="329">
        <v>58000</v>
      </c>
      <c r="AT42" s="329"/>
      <c r="AU42" s="329"/>
      <c r="AV42" s="329"/>
      <c r="AW42" s="329"/>
      <c r="AX42" s="329"/>
      <c r="AY42" s="329"/>
      <c r="AZ42" s="329"/>
    </row>
    <row r="43" spans="1:52" ht="20.100000000000001" customHeight="1">
      <c r="A43" s="83"/>
      <c r="B43" s="327" t="s">
        <v>304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8" t="s">
        <v>135</v>
      </c>
      <c r="AA43" s="328"/>
      <c r="AB43" s="328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</row>
    <row r="44" spans="1:52" ht="20.100000000000001" customHeight="1">
      <c r="A44" s="83"/>
      <c r="B44" s="330" t="s">
        <v>54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2" t="s">
        <v>138</v>
      </c>
      <c r="AA44" s="333"/>
      <c r="AB44" s="334"/>
      <c r="AC44" s="329">
        <f>AC40+AC42+AC43</f>
        <v>10626403.5976</v>
      </c>
      <c r="AD44" s="329"/>
      <c r="AE44" s="329"/>
      <c r="AF44" s="329"/>
      <c r="AG44" s="329"/>
      <c r="AH44" s="329"/>
      <c r="AI44" s="329"/>
      <c r="AJ44" s="329"/>
      <c r="AK44" s="329">
        <f t="shared" ref="AK44" si="4">AK40+AK42+AK43</f>
        <v>10556611</v>
      </c>
      <c r="AL44" s="329"/>
      <c r="AM44" s="329"/>
      <c r="AN44" s="329"/>
      <c r="AO44" s="329"/>
      <c r="AP44" s="329"/>
      <c r="AQ44" s="329"/>
      <c r="AR44" s="329"/>
      <c r="AS44" s="329">
        <f t="shared" ref="AS44" si="5">AS40+AS42+AS43</f>
        <v>10661875.637600001</v>
      </c>
      <c r="AT44" s="329"/>
      <c r="AU44" s="329"/>
      <c r="AV44" s="329"/>
      <c r="AW44" s="329"/>
      <c r="AX44" s="329"/>
      <c r="AY44" s="329"/>
      <c r="AZ44" s="329"/>
    </row>
    <row r="45" spans="1:52" ht="6" customHeight="1">
      <c r="A45" s="83"/>
      <c r="B45" s="225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</row>
    <row r="46" spans="1:52" ht="3" customHeight="1">
      <c r="A46" s="83"/>
      <c r="B46" s="225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</row>
    <row r="47" spans="1:52">
      <c r="A47" s="84"/>
      <c r="B47" s="319" t="s">
        <v>307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</row>
    <row r="48" spans="1:52">
      <c r="A48" s="84"/>
      <c r="B48" s="319" t="s">
        <v>308</v>
      </c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</row>
    <row r="49" spans="1:52" ht="30" customHeight="1">
      <c r="A49" s="84"/>
      <c r="B49" s="319" t="s">
        <v>591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</row>
    <row r="50" spans="1:52" ht="4.5" customHeight="1">
      <c r="A50" s="84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79"/>
      <c r="AB50" s="79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</row>
    <row r="51" spans="1:52" ht="30.75" customHeight="1">
      <c r="A51" s="85"/>
      <c r="B51" s="301" t="s">
        <v>252</v>
      </c>
      <c r="C51" s="301"/>
      <c r="D51" s="301"/>
      <c r="E51" s="301"/>
      <c r="F51" s="301"/>
      <c r="G51" s="301"/>
      <c r="H51" s="301"/>
      <c r="I51" s="301"/>
      <c r="J51" s="301"/>
      <c r="K51" s="302" t="s">
        <v>347</v>
      </c>
      <c r="L51" s="302"/>
      <c r="M51" s="302"/>
      <c r="N51" s="302"/>
      <c r="O51" s="302"/>
      <c r="P51" s="302"/>
      <c r="Q51" s="302"/>
      <c r="R51" s="302"/>
      <c r="S51" s="302"/>
      <c r="T51" s="302" t="s">
        <v>4</v>
      </c>
      <c r="U51" s="302"/>
      <c r="V51" s="302" t="s">
        <v>116</v>
      </c>
      <c r="W51" s="302"/>
      <c r="X51" s="302"/>
      <c r="Y51" s="302"/>
      <c r="Z51" s="302" t="s">
        <v>185</v>
      </c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294" t="s">
        <v>214</v>
      </c>
      <c r="AX51" s="294"/>
      <c r="AY51" s="294"/>
      <c r="AZ51" s="294"/>
    </row>
    <row r="52" spans="1:52" ht="15" customHeight="1">
      <c r="A52" s="76"/>
      <c r="B52" s="301"/>
      <c r="C52" s="301"/>
      <c r="D52" s="301"/>
      <c r="E52" s="301"/>
      <c r="F52" s="301"/>
      <c r="G52" s="301"/>
      <c r="H52" s="301"/>
      <c r="I52" s="301"/>
      <c r="J52" s="301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294" t="s">
        <v>251</v>
      </c>
      <c r="AA52" s="294"/>
      <c r="AB52" s="294"/>
      <c r="AC52" s="294"/>
      <c r="AD52" s="294"/>
      <c r="AE52" s="294"/>
      <c r="AF52" s="309" t="s">
        <v>7</v>
      </c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294"/>
      <c r="AX52" s="294"/>
      <c r="AY52" s="294"/>
      <c r="AZ52" s="294"/>
    </row>
    <row r="53" spans="1:52" ht="15" customHeight="1">
      <c r="A53" s="86"/>
      <c r="B53" s="301"/>
      <c r="C53" s="301"/>
      <c r="D53" s="301"/>
      <c r="E53" s="301"/>
      <c r="F53" s="301"/>
      <c r="G53" s="301"/>
      <c r="H53" s="301"/>
      <c r="I53" s="301"/>
      <c r="J53" s="301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294"/>
      <c r="AA53" s="294"/>
      <c r="AB53" s="294"/>
      <c r="AC53" s="294"/>
      <c r="AD53" s="294"/>
      <c r="AE53" s="294"/>
      <c r="AF53" s="294" t="s">
        <v>18</v>
      </c>
      <c r="AG53" s="294"/>
      <c r="AH53" s="294"/>
      <c r="AI53" s="294"/>
      <c r="AJ53" s="294"/>
      <c r="AK53" s="294" t="s">
        <v>19</v>
      </c>
      <c r="AL53" s="294"/>
      <c r="AM53" s="294"/>
      <c r="AN53" s="294"/>
      <c r="AO53" s="294"/>
      <c r="AP53" s="294"/>
      <c r="AQ53" s="294" t="s">
        <v>20</v>
      </c>
      <c r="AR53" s="294"/>
      <c r="AS53" s="294"/>
      <c r="AT53" s="294"/>
      <c r="AU53" s="294"/>
      <c r="AV53" s="294"/>
      <c r="AW53" s="294"/>
      <c r="AX53" s="294"/>
      <c r="AY53" s="294"/>
      <c r="AZ53" s="294"/>
    </row>
    <row r="54" spans="1:52" ht="34.5" customHeight="1">
      <c r="A54" s="87"/>
      <c r="B54" s="301"/>
      <c r="C54" s="301"/>
      <c r="D54" s="301"/>
      <c r="E54" s="301"/>
      <c r="F54" s="301"/>
      <c r="G54" s="301"/>
      <c r="H54" s="301"/>
      <c r="I54" s="301"/>
      <c r="J54" s="301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</row>
    <row r="55" spans="1:52">
      <c r="A55" s="86"/>
      <c r="B55" s="294">
        <v>1</v>
      </c>
      <c r="C55" s="294"/>
      <c r="D55" s="294"/>
      <c r="E55" s="294"/>
      <c r="F55" s="294"/>
      <c r="G55" s="294"/>
      <c r="H55" s="294"/>
      <c r="I55" s="294"/>
      <c r="J55" s="294"/>
      <c r="K55" s="294">
        <v>2</v>
      </c>
      <c r="L55" s="294"/>
      <c r="M55" s="294"/>
      <c r="N55" s="294"/>
      <c r="O55" s="294"/>
      <c r="P55" s="294"/>
      <c r="Q55" s="294"/>
      <c r="R55" s="294"/>
      <c r="S55" s="294"/>
      <c r="T55" s="294">
        <v>3</v>
      </c>
      <c r="U55" s="294"/>
      <c r="V55" s="294">
        <v>4</v>
      </c>
      <c r="W55" s="294"/>
      <c r="X55" s="294"/>
      <c r="Y55" s="294"/>
      <c r="Z55" s="294">
        <v>5</v>
      </c>
      <c r="AA55" s="294"/>
      <c r="AB55" s="294"/>
      <c r="AC55" s="294"/>
      <c r="AD55" s="294"/>
      <c r="AE55" s="294"/>
      <c r="AF55" s="294">
        <v>6</v>
      </c>
      <c r="AG55" s="294"/>
      <c r="AH55" s="294"/>
      <c r="AI55" s="294"/>
      <c r="AJ55" s="294"/>
      <c r="AK55" s="294">
        <v>7</v>
      </c>
      <c r="AL55" s="294"/>
      <c r="AM55" s="294"/>
      <c r="AN55" s="294"/>
      <c r="AO55" s="294"/>
      <c r="AP55" s="294"/>
      <c r="AQ55" s="294">
        <v>8</v>
      </c>
      <c r="AR55" s="294"/>
      <c r="AS55" s="294"/>
      <c r="AT55" s="294"/>
      <c r="AU55" s="294"/>
      <c r="AV55" s="294"/>
      <c r="AW55" s="294">
        <v>9</v>
      </c>
      <c r="AX55" s="294"/>
      <c r="AY55" s="294"/>
      <c r="AZ55" s="294"/>
    </row>
    <row r="56" spans="1:52" ht="31.5" customHeight="1">
      <c r="A56" s="86"/>
      <c r="B56" s="303" t="s">
        <v>361</v>
      </c>
      <c r="C56" s="304"/>
      <c r="D56" s="304"/>
      <c r="E56" s="304"/>
      <c r="F56" s="304"/>
      <c r="G56" s="304"/>
      <c r="H56" s="304"/>
      <c r="I56" s="304"/>
      <c r="J56" s="305"/>
      <c r="K56" s="294" t="s">
        <v>520</v>
      </c>
      <c r="L56" s="294"/>
      <c r="M56" s="294"/>
      <c r="N56" s="294"/>
      <c r="O56" s="294"/>
      <c r="P56" s="294"/>
      <c r="Q56" s="294"/>
      <c r="R56" s="294"/>
      <c r="S56" s="294"/>
      <c r="T56" s="295" t="s">
        <v>23</v>
      </c>
      <c r="U56" s="295"/>
      <c r="V56" s="296">
        <v>1</v>
      </c>
      <c r="W56" s="296"/>
      <c r="X56" s="296"/>
      <c r="Y56" s="296"/>
      <c r="Z56" s="293">
        <f>AF56+AK56+AQ56</f>
        <v>67981.01999999999</v>
      </c>
      <c r="AA56" s="293"/>
      <c r="AB56" s="293"/>
      <c r="AC56" s="293"/>
      <c r="AD56" s="293"/>
      <c r="AE56" s="293"/>
      <c r="AF56" s="297">
        <v>45320.52</v>
      </c>
      <c r="AG56" s="298"/>
      <c r="AH56" s="298"/>
      <c r="AI56" s="298"/>
      <c r="AJ56" s="299"/>
      <c r="AK56" s="293"/>
      <c r="AL56" s="293"/>
      <c r="AM56" s="293"/>
      <c r="AN56" s="293"/>
      <c r="AO56" s="293"/>
      <c r="AP56" s="293"/>
      <c r="AQ56" s="293">
        <v>22660.5</v>
      </c>
      <c r="AR56" s="293"/>
      <c r="AS56" s="293"/>
      <c r="AT56" s="293"/>
      <c r="AU56" s="293"/>
      <c r="AV56" s="293"/>
      <c r="AW56" s="293">
        <f t="shared" ref="AW56:AW58" si="6">V56*Z56*12</f>
        <v>815772.23999999987</v>
      </c>
      <c r="AX56" s="293"/>
      <c r="AY56" s="293"/>
      <c r="AZ56" s="293"/>
    </row>
    <row r="57" spans="1:52" ht="15" customHeight="1">
      <c r="A57" s="86"/>
      <c r="B57" s="306"/>
      <c r="C57" s="307"/>
      <c r="D57" s="307"/>
      <c r="E57" s="307"/>
      <c r="F57" s="307"/>
      <c r="G57" s="307"/>
      <c r="H57" s="307"/>
      <c r="I57" s="307"/>
      <c r="J57" s="308"/>
      <c r="K57" s="294" t="s">
        <v>366</v>
      </c>
      <c r="L57" s="294"/>
      <c r="M57" s="294"/>
      <c r="N57" s="294"/>
      <c r="O57" s="294"/>
      <c r="P57" s="294"/>
      <c r="Q57" s="294"/>
      <c r="R57" s="294"/>
      <c r="S57" s="294"/>
      <c r="T57" s="295" t="s">
        <v>24</v>
      </c>
      <c r="U57" s="295"/>
      <c r="V57" s="296">
        <v>1</v>
      </c>
      <c r="W57" s="296"/>
      <c r="X57" s="296"/>
      <c r="Y57" s="296"/>
      <c r="Z57" s="293">
        <f t="shared" ref="Z57:Z71" si="7">AF57+AK57+AQ57</f>
        <v>48043.519999999997</v>
      </c>
      <c r="AA57" s="293"/>
      <c r="AB57" s="293"/>
      <c r="AC57" s="293"/>
      <c r="AD57" s="293"/>
      <c r="AE57" s="293"/>
      <c r="AF57" s="297">
        <v>40320.519999999997</v>
      </c>
      <c r="AG57" s="298"/>
      <c r="AH57" s="298"/>
      <c r="AI57" s="298"/>
      <c r="AJ57" s="299"/>
      <c r="AK57" s="293"/>
      <c r="AL57" s="293"/>
      <c r="AM57" s="293"/>
      <c r="AN57" s="293"/>
      <c r="AO57" s="293"/>
      <c r="AP57" s="293"/>
      <c r="AQ57" s="293">
        <v>7723</v>
      </c>
      <c r="AR57" s="293"/>
      <c r="AS57" s="293"/>
      <c r="AT57" s="293"/>
      <c r="AU57" s="293"/>
      <c r="AV57" s="293"/>
      <c r="AW57" s="293">
        <f t="shared" si="6"/>
        <v>576522.23999999999</v>
      </c>
      <c r="AX57" s="293"/>
      <c r="AY57" s="293"/>
      <c r="AZ57" s="293"/>
    </row>
    <row r="58" spans="1:52" ht="15" customHeight="1">
      <c r="A58" s="86"/>
      <c r="B58" s="303" t="s">
        <v>367</v>
      </c>
      <c r="C58" s="304"/>
      <c r="D58" s="304"/>
      <c r="E58" s="304"/>
      <c r="F58" s="304"/>
      <c r="G58" s="304"/>
      <c r="H58" s="304"/>
      <c r="I58" s="304"/>
      <c r="J58" s="305"/>
      <c r="K58" s="294" t="s">
        <v>536</v>
      </c>
      <c r="L58" s="294"/>
      <c r="M58" s="294"/>
      <c r="N58" s="294"/>
      <c r="O58" s="294"/>
      <c r="P58" s="294"/>
      <c r="Q58" s="294"/>
      <c r="R58" s="294"/>
      <c r="S58" s="294"/>
      <c r="T58" s="295" t="s">
        <v>296</v>
      </c>
      <c r="U58" s="295"/>
      <c r="V58" s="300">
        <v>6</v>
      </c>
      <c r="W58" s="300"/>
      <c r="X58" s="300"/>
      <c r="Y58" s="300"/>
      <c r="Z58" s="293">
        <f t="shared" si="7"/>
        <v>30785.45</v>
      </c>
      <c r="AA58" s="293"/>
      <c r="AB58" s="293"/>
      <c r="AC58" s="293"/>
      <c r="AD58" s="293"/>
      <c r="AE58" s="293"/>
      <c r="AF58" s="297">
        <v>21463.75</v>
      </c>
      <c r="AG58" s="298"/>
      <c r="AH58" s="298"/>
      <c r="AI58" s="298"/>
      <c r="AJ58" s="299"/>
      <c r="AK58" s="297">
        <v>4660.7</v>
      </c>
      <c r="AL58" s="298"/>
      <c r="AM58" s="298"/>
      <c r="AN58" s="298"/>
      <c r="AO58" s="298"/>
      <c r="AP58" s="299"/>
      <c r="AQ58" s="293">
        <v>4661</v>
      </c>
      <c r="AR58" s="293"/>
      <c r="AS58" s="293"/>
      <c r="AT58" s="293"/>
      <c r="AU58" s="293"/>
      <c r="AV58" s="293"/>
      <c r="AW58" s="293">
        <f t="shared" si="6"/>
        <v>2216552.4000000004</v>
      </c>
      <c r="AX58" s="293"/>
      <c r="AY58" s="293"/>
      <c r="AZ58" s="293"/>
    </row>
    <row r="59" spans="1:52" ht="15" customHeight="1">
      <c r="A59" s="86"/>
      <c r="B59" s="306"/>
      <c r="C59" s="307"/>
      <c r="D59" s="307"/>
      <c r="E59" s="307"/>
      <c r="F59" s="307"/>
      <c r="G59" s="307"/>
      <c r="H59" s="307"/>
      <c r="I59" s="307"/>
      <c r="J59" s="308"/>
      <c r="K59" s="294" t="s">
        <v>540</v>
      </c>
      <c r="L59" s="294"/>
      <c r="M59" s="294"/>
      <c r="N59" s="294"/>
      <c r="O59" s="294"/>
      <c r="P59" s="294"/>
      <c r="Q59" s="294"/>
      <c r="R59" s="294"/>
      <c r="S59" s="294"/>
      <c r="T59" s="295" t="s">
        <v>362</v>
      </c>
      <c r="U59" s="295"/>
      <c r="V59" s="300">
        <v>0.68</v>
      </c>
      <c r="W59" s="300"/>
      <c r="X59" s="300"/>
      <c r="Y59" s="300"/>
      <c r="Z59" s="293">
        <f t="shared" si="7"/>
        <v>24961.86</v>
      </c>
      <c r="AA59" s="293"/>
      <c r="AB59" s="293"/>
      <c r="AC59" s="293"/>
      <c r="AD59" s="293"/>
      <c r="AE59" s="293"/>
      <c r="AF59" s="297">
        <v>19624</v>
      </c>
      <c r="AG59" s="298"/>
      <c r="AH59" s="298"/>
      <c r="AI59" s="298"/>
      <c r="AJ59" s="299"/>
      <c r="AK59" s="297">
        <v>2668.86</v>
      </c>
      <c r="AL59" s="298"/>
      <c r="AM59" s="298"/>
      <c r="AN59" s="298"/>
      <c r="AO59" s="298"/>
      <c r="AP59" s="299"/>
      <c r="AQ59" s="293">
        <v>2669</v>
      </c>
      <c r="AR59" s="293"/>
      <c r="AS59" s="293"/>
      <c r="AT59" s="293"/>
      <c r="AU59" s="293"/>
      <c r="AV59" s="293"/>
      <c r="AW59" s="293">
        <f>V59*Z59*12</f>
        <v>203688.7776</v>
      </c>
      <c r="AX59" s="293"/>
      <c r="AY59" s="293"/>
      <c r="AZ59" s="293"/>
    </row>
    <row r="60" spans="1:52" ht="33" customHeight="1">
      <c r="A60" s="86"/>
      <c r="B60" s="306"/>
      <c r="C60" s="307"/>
      <c r="D60" s="307"/>
      <c r="E60" s="307"/>
      <c r="F60" s="307"/>
      <c r="G60" s="307"/>
      <c r="H60" s="307"/>
      <c r="I60" s="307"/>
      <c r="J60" s="308"/>
      <c r="K60" s="294" t="s">
        <v>541</v>
      </c>
      <c r="L60" s="294"/>
      <c r="M60" s="294"/>
      <c r="N60" s="294"/>
      <c r="O60" s="294"/>
      <c r="P60" s="294"/>
      <c r="Q60" s="294"/>
      <c r="R60" s="294"/>
      <c r="S60" s="294"/>
      <c r="T60" s="295" t="s">
        <v>363</v>
      </c>
      <c r="U60" s="295"/>
      <c r="V60" s="300">
        <v>1</v>
      </c>
      <c r="W60" s="300"/>
      <c r="X60" s="300"/>
      <c r="Y60" s="300"/>
      <c r="Z60" s="293">
        <f t="shared" si="7"/>
        <v>30049.5</v>
      </c>
      <c r="AA60" s="293"/>
      <c r="AB60" s="293"/>
      <c r="AC60" s="293"/>
      <c r="AD60" s="293"/>
      <c r="AE60" s="293"/>
      <c r="AF60" s="297">
        <v>21463.75</v>
      </c>
      <c r="AG60" s="298"/>
      <c r="AH60" s="298"/>
      <c r="AI60" s="298"/>
      <c r="AJ60" s="299"/>
      <c r="AK60" s="297">
        <v>4292.75</v>
      </c>
      <c r="AL60" s="298"/>
      <c r="AM60" s="298"/>
      <c r="AN60" s="298"/>
      <c r="AO60" s="298"/>
      <c r="AP60" s="299"/>
      <c r="AQ60" s="293">
        <v>4293</v>
      </c>
      <c r="AR60" s="293"/>
      <c r="AS60" s="293"/>
      <c r="AT60" s="293"/>
      <c r="AU60" s="293"/>
      <c r="AV60" s="293"/>
      <c r="AW60" s="293">
        <f t="shared" ref="AW60:AW71" si="8">V60*Z60*12</f>
        <v>360594</v>
      </c>
      <c r="AX60" s="293"/>
      <c r="AY60" s="293"/>
      <c r="AZ60" s="293"/>
    </row>
    <row r="61" spans="1:52" ht="32.25" customHeight="1">
      <c r="A61" s="86"/>
      <c r="B61" s="306"/>
      <c r="C61" s="307"/>
      <c r="D61" s="307"/>
      <c r="E61" s="307"/>
      <c r="F61" s="307"/>
      <c r="G61" s="307"/>
      <c r="H61" s="307"/>
      <c r="I61" s="307"/>
      <c r="J61" s="308"/>
      <c r="K61" s="294" t="s">
        <v>542</v>
      </c>
      <c r="L61" s="294"/>
      <c r="M61" s="294"/>
      <c r="N61" s="294"/>
      <c r="O61" s="294"/>
      <c r="P61" s="294"/>
      <c r="Q61" s="294"/>
      <c r="R61" s="294"/>
      <c r="S61" s="294"/>
      <c r="T61" s="295" t="s">
        <v>364</v>
      </c>
      <c r="U61" s="295"/>
      <c r="V61" s="300">
        <v>0.5</v>
      </c>
      <c r="W61" s="300"/>
      <c r="X61" s="300"/>
      <c r="Y61" s="300"/>
      <c r="Z61" s="293">
        <f t="shared" si="7"/>
        <v>21748</v>
      </c>
      <c r="AA61" s="293"/>
      <c r="AB61" s="293"/>
      <c r="AC61" s="293"/>
      <c r="AD61" s="293"/>
      <c r="AE61" s="293"/>
      <c r="AF61" s="297">
        <v>18091</v>
      </c>
      <c r="AG61" s="298"/>
      <c r="AH61" s="298"/>
      <c r="AI61" s="298"/>
      <c r="AJ61" s="299"/>
      <c r="AK61" s="293"/>
      <c r="AL61" s="293"/>
      <c r="AM61" s="293"/>
      <c r="AN61" s="293"/>
      <c r="AO61" s="293"/>
      <c r="AP61" s="293"/>
      <c r="AQ61" s="293">
        <v>3657</v>
      </c>
      <c r="AR61" s="293"/>
      <c r="AS61" s="293"/>
      <c r="AT61" s="293"/>
      <c r="AU61" s="293"/>
      <c r="AV61" s="293"/>
      <c r="AW61" s="293">
        <f t="shared" si="8"/>
        <v>130488</v>
      </c>
      <c r="AX61" s="293"/>
      <c r="AY61" s="293"/>
      <c r="AZ61" s="293"/>
    </row>
    <row r="62" spans="1:52" ht="15" customHeight="1">
      <c r="A62" s="86"/>
      <c r="B62" s="303" t="s">
        <v>368</v>
      </c>
      <c r="C62" s="304"/>
      <c r="D62" s="304"/>
      <c r="E62" s="304"/>
      <c r="F62" s="304"/>
      <c r="G62" s="304"/>
      <c r="H62" s="304"/>
      <c r="I62" s="304"/>
      <c r="J62" s="305"/>
      <c r="K62" s="294" t="s">
        <v>543</v>
      </c>
      <c r="L62" s="294"/>
      <c r="M62" s="294"/>
      <c r="N62" s="294"/>
      <c r="O62" s="294"/>
      <c r="P62" s="294"/>
      <c r="Q62" s="294"/>
      <c r="R62" s="294"/>
      <c r="S62" s="294"/>
      <c r="T62" s="295" t="s">
        <v>365</v>
      </c>
      <c r="U62" s="295"/>
      <c r="V62" s="296">
        <v>6</v>
      </c>
      <c r="W62" s="296"/>
      <c r="X62" s="296"/>
      <c r="Y62" s="296"/>
      <c r="Z62" s="293">
        <f t="shared" si="7"/>
        <v>23024</v>
      </c>
      <c r="AA62" s="293"/>
      <c r="AB62" s="293"/>
      <c r="AC62" s="293"/>
      <c r="AD62" s="293"/>
      <c r="AE62" s="293"/>
      <c r="AF62" s="297">
        <v>16557</v>
      </c>
      <c r="AG62" s="298"/>
      <c r="AH62" s="298"/>
      <c r="AI62" s="298"/>
      <c r="AJ62" s="299"/>
      <c r="AK62" s="293"/>
      <c r="AL62" s="293"/>
      <c r="AM62" s="293"/>
      <c r="AN62" s="293"/>
      <c r="AO62" s="293"/>
      <c r="AP62" s="293"/>
      <c r="AQ62" s="293">
        <v>6467</v>
      </c>
      <c r="AR62" s="293"/>
      <c r="AS62" s="293"/>
      <c r="AT62" s="293"/>
      <c r="AU62" s="293"/>
      <c r="AV62" s="293"/>
      <c r="AW62" s="293">
        <f t="shared" si="8"/>
        <v>1657728</v>
      </c>
      <c r="AX62" s="293"/>
      <c r="AY62" s="293"/>
      <c r="AZ62" s="293"/>
    </row>
    <row r="63" spans="1:52" ht="15" customHeight="1">
      <c r="A63" s="86"/>
      <c r="B63" s="306"/>
      <c r="C63" s="307"/>
      <c r="D63" s="307"/>
      <c r="E63" s="307"/>
      <c r="F63" s="307"/>
      <c r="G63" s="307"/>
      <c r="H63" s="307"/>
      <c r="I63" s="307"/>
      <c r="J63" s="308"/>
      <c r="K63" s="294" t="s">
        <v>369</v>
      </c>
      <c r="L63" s="294"/>
      <c r="M63" s="294"/>
      <c r="N63" s="294"/>
      <c r="O63" s="294"/>
      <c r="P63" s="294"/>
      <c r="Q63" s="294"/>
      <c r="R63" s="294"/>
      <c r="S63" s="294"/>
      <c r="T63" s="295" t="s">
        <v>371</v>
      </c>
      <c r="U63" s="295"/>
      <c r="V63" s="296">
        <v>1</v>
      </c>
      <c r="W63" s="296"/>
      <c r="X63" s="296"/>
      <c r="Y63" s="296"/>
      <c r="Z63" s="293">
        <f t="shared" si="7"/>
        <v>29346</v>
      </c>
      <c r="AA63" s="293"/>
      <c r="AB63" s="293"/>
      <c r="AC63" s="293"/>
      <c r="AD63" s="293"/>
      <c r="AE63" s="293"/>
      <c r="AF63" s="297">
        <v>19011</v>
      </c>
      <c r="AG63" s="298"/>
      <c r="AH63" s="298"/>
      <c r="AI63" s="298"/>
      <c r="AJ63" s="299"/>
      <c r="AK63" s="293"/>
      <c r="AL63" s="293"/>
      <c r="AM63" s="293"/>
      <c r="AN63" s="293"/>
      <c r="AO63" s="293"/>
      <c r="AP63" s="293"/>
      <c r="AQ63" s="293">
        <v>10335</v>
      </c>
      <c r="AR63" s="293"/>
      <c r="AS63" s="293"/>
      <c r="AT63" s="293"/>
      <c r="AU63" s="293"/>
      <c r="AV63" s="293"/>
      <c r="AW63" s="293">
        <f t="shared" si="8"/>
        <v>352152</v>
      </c>
      <c r="AX63" s="293"/>
      <c r="AY63" s="293"/>
      <c r="AZ63" s="293"/>
    </row>
    <row r="64" spans="1:52" ht="15" customHeight="1">
      <c r="A64" s="86"/>
      <c r="B64" s="294" t="s">
        <v>370</v>
      </c>
      <c r="C64" s="294"/>
      <c r="D64" s="294"/>
      <c r="E64" s="294"/>
      <c r="F64" s="294"/>
      <c r="G64" s="294"/>
      <c r="H64" s="294"/>
      <c r="I64" s="294"/>
      <c r="J64" s="294"/>
      <c r="K64" s="294" t="s">
        <v>544</v>
      </c>
      <c r="L64" s="294"/>
      <c r="M64" s="294"/>
      <c r="N64" s="294"/>
      <c r="O64" s="294"/>
      <c r="P64" s="294"/>
      <c r="Q64" s="294"/>
      <c r="R64" s="294"/>
      <c r="S64" s="294"/>
      <c r="T64" s="295" t="s">
        <v>375</v>
      </c>
      <c r="U64" s="295"/>
      <c r="V64" s="296">
        <v>1.5</v>
      </c>
      <c r="W64" s="296"/>
      <c r="X64" s="296"/>
      <c r="Y64" s="296"/>
      <c r="Z64" s="293">
        <f t="shared" si="7"/>
        <v>18572</v>
      </c>
      <c r="AA64" s="293"/>
      <c r="AB64" s="293"/>
      <c r="AC64" s="293"/>
      <c r="AD64" s="293"/>
      <c r="AE64" s="293"/>
      <c r="AF64" s="297">
        <v>12878</v>
      </c>
      <c r="AG64" s="298"/>
      <c r="AH64" s="298"/>
      <c r="AI64" s="298"/>
      <c r="AJ64" s="299"/>
      <c r="AK64" s="293"/>
      <c r="AL64" s="293"/>
      <c r="AM64" s="293"/>
      <c r="AN64" s="293"/>
      <c r="AO64" s="293"/>
      <c r="AP64" s="293"/>
      <c r="AQ64" s="293">
        <v>5694</v>
      </c>
      <c r="AR64" s="293"/>
      <c r="AS64" s="293"/>
      <c r="AT64" s="293"/>
      <c r="AU64" s="293"/>
      <c r="AV64" s="293"/>
      <c r="AW64" s="293">
        <f t="shared" si="8"/>
        <v>334296</v>
      </c>
      <c r="AX64" s="293"/>
      <c r="AY64" s="293"/>
      <c r="AZ64" s="293"/>
    </row>
    <row r="65" spans="1:58" ht="15" customHeight="1">
      <c r="A65" s="86"/>
      <c r="B65" s="294"/>
      <c r="C65" s="294"/>
      <c r="D65" s="294"/>
      <c r="E65" s="294"/>
      <c r="F65" s="294"/>
      <c r="G65" s="294"/>
      <c r="H65" s="294"/>
      <c r="I65" s="294"/>
      <c r="J65" s="294"/>
      <c r="K65" s="294" t="s">
        <v>537</v>
      </c>
      <c r="L65" s="294"/>
      <c r="M65" s="294"/>
      <c r="N65" s="294"/>
      <c r="O65" s="294"/>
      <c r="P65" s="294"/>
      <c r="Q65" s="294"/>
      <c r="R65" s="294"/>
      <c r="S65" s="294"/>
      <c r="T65" s="295" t="s">
        <v>375</v>
      </c>
      <c r="U65" s="295"/>
      <c r="V65" s="296">
        <v>1</v>
      </c>
      <c r="W65" s="296"/>
      <c r="X65" s="296"/>
      <c r="Y65" s="296"/>
      <c r="Z65" s="293">
        <f t="shared" si="7"/>
        <v>18572</v>
      </c>
      <c r="AA65" s="293"/>
      <c r="AB65" s="293"/>
      <c r="AC65" s="293"/>
      <c r="AD65" s="293"/>
      <c r="AE65" s="293"/>
      <c r="AF65" s="297">
        <v>12878</v>
      </c>
      <c r="AG65" s="298"/>
      <c r="AH65" s="298"/>
      <c r="AI65" s="298"/>
      <c r="AJ65" s="299"/>
      <c r="AK65" s="293"/>
      <c r="AL65" s="293"/>
      <c r="AM65" s="293"/>
      <c r="AN65" s="293"/>
      <c r="AO65" s="293"/>
      <c r="AP65" s="293"/>
      <c r="AQ65" s="293">
        <v>5694</v>
      </c>
      <c r="AR65" s="293"/>
      <c r="AS65" s="293"/>
      <c r="AT65" s="293"/>
      <c r="AU65" s="293"/>
      <c r="AV65" s="293"/>
      <c r="AW65" s="293">
        <f t="shared" si="8"/>
        <v>222864</v>
      </c>
      <c r="AX65" s="293"/>
      <c r="AY65" s="293"/>
      <c r="AZ65" s="293"/>
    </row>
    <row r="66" spans="1:58" ht="15" customHeight="1">
      <c r="A66" s="86"/>
      <c r="B66" s="294"/>
      <c r="C66" s="294"/>
      <c r="D66" s="294"/>
      <c r="E66" s="294"/>
      <c r="F66" s="294"/>
      <c r="G66" s="294"/>
      <c r="H66" s="294"/>
      <c r="I66" s="294"/>
      <c r="J66" s="294"/>
      <c r="K66" s="294" t="s">
        <v>539</v>
      </c>
      <c r="L66" s="294"/>
      <c r="M66" s="294"/>
      <c r="N66" s="294"/>
      <c r="O66" s="294"/>
      <c r="P66" s="294"/>
      <c r="Q66" s="294"/>
      <c r="R66" s="294"/>
      <c r="S66" s="294"/>
      <c r="T66" s="295" t="s">
        <v>374</v>
      </c>
      <c r="U66" s="295"/>
      <c r="V66" s="296">
        <v>0.5</v>
      </c>
      <c r="W66" s="296"/>
      <c r="X66" s="296"/>
      <c r="Y66" s="296"/>
      <c r="Z66" s="293">
        <f t="shared" si="7"/>
        <v>18572</v>
      </c>
      <c r="AA66" s="293"/>
      <c r="AB66" s="293"/>
      <c r="AC66" s="293"/>
      <c r="AD66" s="293"/>
      <c r="AE66" s="293"/>
      <c r="AF66" s="297">
        <v>12878</v>
      </c>
      <c r="AG66" s="298"/>
      <c r="AH66" s="298"/>
      <c r="AI66" s="298"/>
      <c r="AJ66" s="299"/>
      <c r="AK66" s="293"/>
      <c r="AL66" s="293"/>
      <c r="AM66" s="293"/>
      <c r="AN66" s="293"/>
      <c r="AO66" s="293"/>
      <c r="AP66" s="293"/>
      <c r="AQ66" s="293">
        <v>5694</v>
      </c>
      <c r="AR66" s="293"/>
      <c r="AS66" s="293"/>
      <c r="AT66" s="293"/>
      <c r="AU66" s="293"/>
      <c r="AV66" s="293"/>
      <c r="AW66" s="293">
        <f t="shared" si="8"/>
        <v>111432</v>
      </c>
      <c r="AX66" s="293"/>
      <c r="AY66" s="293"/>
      <c r="AZ66" s="293"/>
    </row>
    <row r="67" spans="1:58" ht="15" customHeight="1">
      <c r="A67" s="86"/>
      <c r="B67" s="294"/>
      <c r="C67" s="294"/>
      <c r="D67" s="294"/>
      <c r="E67" s="294"/>
      <c r="F67" s="294"/>
      <c r="G67" s="294"/>
      <c r="H67" s="294"/>
      <c r="I67" s="294"/>
      <c r="J67" s="294"/>
      <c r="K67" s="294" t="s">
        <v>539</v>
      </c>
      <c r="L67" s="294"/>
      <c r="M67" s="294"/>
      <c r="N67" s="294"/>
      <c r="O67" s="294"/>
      <c r="P67" s="294"/>
      <c r="Q67" s="294"/>
      <c r="R67" s="294"/>
      <c r="S67" s="294"/>
      <c r="T67" s="295" t="s">
        <v>374</v>
      </c>
      <c r="U67" s="295"/>
      <c r="V67" s="296">
        <v>0.5</v>
      </c>
      <c r="W67" s="296"/>
      <c r="X67" s="296"/>
      <c r="Y67" s="296"/>
      <c r="Z67" s="293">
        <f t="shared" si="7"/>
        <v>18572</v>
      </c>
      <c r="AA67" s="293"/>
      <c r="AB67" s="293"/>
      <c r="AC67" s="293"/>
      <c r="AD67" s="293"/>
      <c r="AE67" s="293"/>
      <c r="AF67" s="297">
        <v>12878</v>
      </c>
      <c r="AG67" s="298"/>
      <c r="AH67" s="298"/>
      <c r="AI67" s="298"/>
      <c r="AJ67" s="299"/>
      <c r="AK67" s="293"/>
      <c r="AL67" s="293"/>
      <c r="AM67" s="293"/>
      <c r="AN67" s="293"/>
      <c r="AO67" s="293"/>
      <c r="AP67" s="293"/>
      <c r="AQ67" s="293">
        <v>5694</v>
      </c>
      <c r="AR67" s="293"/>
      <c r="AS67" s="293"/>
      <c r="AT67" s="293"/>
      <c r="AU67" s="293"/>
      <c r="AV67" s="293"/>
      <c r="AW67" s="293">
        <f t="shared" si="8"/>
        <v>111432</v>
      </c>
      <c r="AX67" s="293"/>
      <c r="AY67" s="293"/>
      <c r="AZ67" s="293"/>
    </row>
    <row r="68" spans="1:58" ht="15" customHeight="1">
      <c r="A68" s="86"/>
      <c r="B68" s="294"/>
      <c r="C68" s="294"/>
      <c r="D68" s="294"/>
      <c r="E68" s="294"/>
      <c r="F68" s="294"/>
      <c r="G68" s="294"/>
      <c r="H68" s="294"/>
      <c r="I68" s="294"/>
      <c r="J68" s="294"/>
      <c r="K68" s="294" t="s">
        <v>538</v>
      </c>
      <c r="L68" s="294"/>
      <c r="M68" s="294"/>
      <c r="N68" s="294"/>
      <c r="O68" s="294"/>
      <c r="P68" s="294"/>
      <c r="Q68" s="294"/>
      <c r="R68" s="294"/>
      <c r="S68" s="294"/>
      <c r="T68" s="295" t="s">
        <v>375</v>
      </c>
      <c r="U68" s="295"/>
      <c r="V68" s="296">
        <v>1</v>
      </c>
      <c r="W68" s="296"/>
      <c r="X68" s="296"/>
      <c r="Y68" s="296"/>
      <c r="Z68" s="293">
        <f t="shared" si="7"/>
        <v>17850</v>
      </c>
      <c r="AA68" s="293"/>
      <c r="AB68" s="293"/>
      <c r="AC68" s="293"/>
      <c r="AD68" s="293"/>
      <c r="AE68" s="293"/>
      <c r="AF68" s="297">
        <v>12878</v>
      </c>
      <c r="AG68" s="298"/>
      <c r="AH68" s="298"/>
      <c r="AI68" s="298"/>
      <c r="AJ68" s="299"/>
      <c r="AK68" s="293">
        <v>954</v>
      </c>
      <c r="AL68" s="293"/>
      <c r="AM68" s="293"/>
      <c r="AN68" s="293"/>
      <c r="AO68" s="293"/>
      <c r="AP68" s="293"/>
      <c r="AQ68" s="293">
        <v>4018</v>
      </c>
      <c r="AR68" s="293"/>
      <c r="AS68" s="293"/>
      <c r="AT68" s="293"/>
      <c r="AU68" s="293"/>
      <c r="AV68" s="293"/>
      <c r="AW68" s="293">
        <f t="shared" si="8"/>
        <v>214200</v>
      </c>
      <c r="AX68" s="293"/>
      <c r="AY68" s="293"/>
      <c r="AZ68" s="293"/>
    </row>
    <row r="69" spans="1:58" ht="15" customHeight="1">
      <c r="A69" s="86"/>
      <c r="B69" s="294"/>
      <c r="C69" s="294"/>
      <c r="D69" s="294"/>
      <c r="E69" s="294"/>
      <c r="F69" s="294"/>
      <c r="G69" s="294"/>
      <c r="H69" s="294"/>
      <c r="I69" s="294"/>
      <c r="J69" s="294"/>
      <c r="K69" s="294" t="s">
        <v>545</v>
      </c>
      <c r="L69" s="294"/>
      <c r="M69" s="294"/>
      <c r="N69" s="294"/>
      <c r="O69" s="294"/>
      <c r="P69" s="294"/>
      <c r="Q69" s="294"/>
      <c r="R69" s="294"/>
      <c r="S69" s="294"/>
      <c r="T69" s="295" t="s">
        <v>375</v>
      </c>
      <c r="U69" s="295"/>
      <c r="V69" s="296">
        <v>1.5</v>
      </c>
      <c r="W69" s="296"/>
      <c r="X69" s="296"/>
      <c r="Y69" s="296"/>
      <c r="Z69" s="293">
        <f t="shared" si="7"/>
        <v>19198</v>
      </c>
      <c r="AA69" s="293"/>
      <c r="AB69" s="293"/>
      <c r="AC69" s="293"/>
      <c r="AD69" s="293"/>
      <c r="AE69" s="293"/>
      <c r="AF69" s="297">
        <v>12878</v>
      </c>
      <c r="AG69" s="298"/>
      <c r="AH69" s="298"/>
      <c r="AI69" s="298"/>
      <c r="AJ69" s="299"/>
      <c r="AK69" s="293">
        <v>626</v>
      </c>
      <c r="AL69" s="293"/>
      <c r="AM69" s="293"/>
      <c r="AN69" s="293"/>
      <c r="AO69" s="293"/>
      <c r="AP69" s="293"/>
      <c r="AQ69" s="293">
        <v>5694</v>
      </c>
      <c r="AR69" s="293"/>
      <c r="AS69" s="293"/>
      <c r="AT69" s="293"/>
      <c r="AU69" s="293"/>
      <c r="AV69" s="293"/>
      <c r="AW69" s="293">
        <f t="shared" si="8"/>
        <v>345564</v>
      </c>
      <c r="AX69" s="293"/>
      <c r="AY69" s="293"/>
      <c r="AZ69" s="293"/>
    </row>
    <row r="70" spans="1:58" ht="15" customHeight="1">
      <c r="A70" s="86"/>
      <c r="B70" s="294"/>
      <c r="C70" s="294"/>
      <c r="D70" s="294"/>
      <c r="E70" s="294"/>
      <c r="F70" s="294"/>
      <c r="G70" s="294"/>
      <c r="H70" s="294"/>
      <c r="I70" s="294"/>
      <c r="J70" s="294"/>
      <c r="K70" s="294" t="s">
        <v>372</v>
      </c>
      <c r="L70" s="294"/>
      <c r="M70" s="294"/>
      <c r="N70" s="294"/>
      <c r="O70" s="294"/>
      <c r="P70" s="294"/>
      <c r="Q70" s="294"/>
      <c r="R70" s="294"/>
      <c r="S70" s="294"/>
      <c r="T70" s="295" t="s">
        <v>374</v>
      </c>
      <c r="U70" s="295"/>
      <c r="V70" s="296">
        <v>0.5</v>
      </c>
      <c r="W70" s="296"/>
      <c r="X70" s="296"/>
      <c r="Y70" s="296"/>
      <c r="Z70" s="293">
        <f t="shared" si="7"/>
        <v>18572</v>
      </c>
      <c r="AA70" s="293"/>
      <c r="AB70" s="293"/>
      <c r="AC70" s="293"/>
      <c r="AD70" s="293"/>
      <c r="AE70" s="293"/>
      <c r="AF70" s="297">
        <v>12878</v>
      </c>
      <c r="AG70" s="298"/>
      <c r="AH70" s="298"/>
      <c r="AI70" s="298"/>
      <c r="AJ70" s="299"/>
      <c r="AK70" s="293"/>
      <c r="AL70" s="293"/>
      <c r="AM70" s="293"/>
      <c r="AN70" s="293"/>
      <c r="AO70" s="293"/>
      <c r="AP70" s="293"/>
      <c r="AQ70" s="293">
        <v>5694</v>
      </c>
      <c r="AR70" s="293"/>
      <c r="AS70" s="293"/>
      <c r="AT70" s="293"/>
      <c r="AU70" s="293"/>
      <c r="AV70" s="293"/>
      <c r="AW70" s="293">
        <f t="shared" si="8"/>
        <v>111432</v>
      </c>
      <c r="AX70" s="293"/>
      <c r="AY70" s="293"/>
      <c r="AZ70" s="293"/>
    </row>
    <row r="71" spans="1:58" ht="15" customHeight="1">
      <c r="A71" s="86"/>
      <c r="B71" s="294"/>
      <c r="C71" s="294"/>
      <c r="D71" s="294"/>
      <c r="E71" s="294"/>
      <c r="F71" s="294"/>
      <c r="G71" s="294"/>
      <c r="H71" s="294"/>
      <c r="I71" s="294"/>
      <c r="J71" s="294"/>
      <c r="K71" s="294" t="s">
        <v>373</v>
      </c>
      <c r="L71" s="294"/>
      <c r="M71" s="294"/>
      <c r="N71" s="294"/>
      <c r="O71" s="294"/>
      <c r="P71" s="294"/>
      <c r="Q71" s="294"/>
      <c r="R71" s="294"/>
      <c r="S71" s="294"/>
      <c r="T71" s="295" t="s">
        <v>376</v>
      </c>
      <c r="U71" s="295"/>
      <c r="V71" s="296">
        <v>3</v>
      </c>
      <c r="W71" s="296"/>
      <c r="X71" s="296"/>
      <c r="Y71" s="296"/>
      <c r="Z71" s="293">
        <f t="shared" si="7"/>
        <v>19787</v>
      </c>
      <c r="AA71" s="293"/>
      <c r="AB71" s="293"/>
      <c r="AC71" s="293"/>
      <c r="AD71" s="293"/>
      <c r="AE71" s="293"/>
      <c r="AF71" s="297">
        <v>12878</v>
      </c>
      <c r="AG71" s="298"/>
      <c r="AH71" s="298"/>
      <c r="AI71" s="298"/>
      <c r="AJ71" s="299"/>
      <c r="AK71" s="293">
        <v>1215</v>
      </c>
      <c r="AL71" s="293"/>
      <c r="AM71" s="293"/>
      <c r="AN71" s="293"/>
      <c r="AO71" s="293"/>
      <c r="AP71" s="293"/>
      <c r="AQ71" s="293">
        <v>5694</v>
      </c>
      <c r="AR71" s="293"/>
      <c r="AS71" s="293"/>
      <c r="AT71" s="293"/>
      <c r="AU71" s="293"/>
      <c r="AV71" s="293"/>
      <c r="AW71" s="293">
        <f t="shared" si="8"/>
        <v>712332</v>
      </c>
      <c r="AX71" s="293"/>
      <c r="AY71" s="293"/>
      <c r="AZ71" s="293"/>
      <c r="BB71" s="289"/>
    </row>
    <row r="72" spans="1:58" ht="15" customHeight="1">
      <c r="A72" s="86"/>
      <c r="B72" s="312" t="s">
        <v>378</v>
      </c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4"/>
      <c r="T72" s="295" t="s">
        <v>377</v>
      </c>
      <c r="U72" s="295"/>
      <c r="V72" s="296"/>
      <c r="W72" s="296"/>
      <c r="X72" s="296"/>
      <c r="Y72" s="296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311">
        <v>2069353.94</v>
      </c>
      <c r="AX72" s="311"/>
      <c r="AY72" s="311"/>
      <c r="AZ72" s="311"/>
    </row>
    <row r="73" spans="1:58" ht="15" customHeight="1">
      <c r="A73" s="73"/>
      <c r="B73" s="350" t="s">
        <v>80</v>
      </c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02" t="s">
        <v>138</v>
      </c>
      <c r="U73" s="302"/>
      <c r="V73" s="294"/>
      <c r="W73" s="294"/>
      <c r="X73" s="294"/>
      <c r="Y73" s="294"/>
      <c r="Z73" s="310" t="s">
        <v>26</v>
      </c>
      <c r="AA73" s="310"/>
      <c r="AB73" s="310"/>
      <c r="AC73" s="310"/>
      <c r="AD73" s="310"/>
      <c r="AE73" s="310"/>
      <c r="AF73" s="310" t="s">
        <v>26</v>
      </c>
      <c r="AG73" s="310"/>
      <c r="AH73" s="310"/>
      <c r="AI73" s="310"/>
      <c r="AJ73" s="310"/>
      <c r="AK73" s="310" t="s">
        <v>26</v>
      </c>
      <c r="AL73" s="310"/>
      <c r="AM73" s="310"/>
      <c r="AN73" s="310"/>
      <c r="AO73" s="310"/>
      <c r="AP73" s="310"/>
      <c r="AQ73" s="310" t="s">
        <v>30</v>
      </c>
      <c r="AR73" s="310"/>
      <c r="AS73" s="310"/>
      <c r="AT73" s="310"/>
      <c r="AU73" s="310"/>
      <c r="AV73" s="310"/>
      <c r="AW73" s="351">
        <f>SUM(AW56:AZ72)</f>
        <v>10546403.5976</v>
      </c>
      <c r="AX73" s="351"/>
      <c r="AY73" s="351"/>
      <c r="AZ73" s="351"/>
    </row>
    <row r="74" spans="1:58" ht="6" customHeight="1">
      <c r="A74" s="73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85"/>
      <c r="AU74" s="85"/>
      <c r="AV74" s="76"/>
      <c r="AW74" s="76"/>
      <c r="AX74" s="76"/>
      <c r="AY74" s="76"/>
      <c r="AZ74" s="76"/>
    </row>
    <row r="75" spans="1:58" ht="6" customHeight="1">
      <c r="A75" s="73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85"/>
      <c r="AU75" s="85"/>
      <c r="AV75" s="76"/>
      <c r="AW75" s="76"/>
      <c r="AX75" s="76"/>
      <c r="AY75" s="76"/>
      <c r="AZ75" s="76"/>
    </row>
    <row r="76" spans="1:58" ht="6" hidden="1" customHeight="1">
      <c r="A76" s="73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85"/>
      <c r="AU76" s="85"/>
      <c r="AV76" s="76"/>
      <c r="AW76" s="76"/>
      <c r="AX76" s="76"/>
      <c r="AY76" s="76"/>
      <c r="AZ76" s="76"/>
    </row>
    <row r="77" spans="1:58" ht="15" customHeight="1">
      <c r="A77" s="75"/>
      <c r="B77" s="335" t="s">
        <v>592</v>
      </c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</row>
    <row r="78" spans="1:58" ht="5.25" customHeight="1">
      <c r="A78" s="36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</row>
    <row r="79" spans="1:58" ht="15" customHeight="1">
      <c r="A79" s="85"/>
      <c r="B79" s="301" t="s">
        <v>252</v>
      </c>
      <c r="C79" s="301"/>
      <c r="D79" s="301"/>
      <c r="E79" s="301"/>
      <c r="F79" s="301"/>
      <c r="G79" s="301"/>
      <c r="H79" s="301"/>
      <c r="I79" s="301"/>
      <c r="J79" s="301"/>
      <c r="K79" s="302" t="s">
        <v>347</v>
      </c>
      <c r="L79" s="302"/>
      <c r="M79" s="302"/>
      <c r="N79" s="302"/>
      <c r="O79" s="302"/>
      <c r="P79" s="302"/>
      <c r="Q79" s="302"/>
      <c r="R79" s="302"/>
      <c r="S79" s="302"/>
      <c r="T79" s="302" t="s">
        <v>4</v>
      </c>
      <c r="U79" s="302"/>
      <c r="V79" s="302" t="s">
        <v>116</v>
      </c>
      <c r="W79" s="302"/>
      <c r="X79" s="302"/>
      <c r="Y79" s="302"/>
      <c r="Z79" s="302" t="s">
        <v>185</v>
      </c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294" t="s">
        <v>214</v>
      </c>
      <c r="AX79" s="294"/>
      <c r="AY79" s="294"/>
      <c r="AZ79" s="294"/>
    </row>
    <row r="80" spans="1:58" ht="15" customHeight="1">
      <c r="A80" s="76"/>
      <c r="B80" s="301"/>
      <c r="C80" s="301"/>
      <c r="D80" s="301"/>
      <c r="E80" s="301"/>
      <c r="F80" s="301"/>
      <c r="G80" s="301"/>
      <c r="H80" s="301"/>
      <c r="I80" s="301"/>
      <c r="J80" s="301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294" t="s">
        <v>251</v>
      </c>
      <c r="AA80" s="294"/>
      <c r="AB80" s="294"/>
      <c r="AC80" s="294"/>
      <c r="AD80" s="294"/>
      <c r="AE80" s="294"/>
      <c r="AF80" s="309" t="s">
        <v>7</v>
      </c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294"/>
      <c r="AX80" s="294"/>
      <c r="AY80" s="294"/>
      <c r="AZ80" s="294"/>
    </row>
    <row r="81" spans="1:52" ht="15" customHeight="1">
      <c r="A81" s="86"/>
      <c r="B81" s="301"/>
      <c r="C81" s="301"/>
      <c r="D81" s="301"/>
      <c r="E81" s="301"/>
      <c r="F81" s="301"/>
      <c r="G81" s="301"/>
      <c r="H81" s="301"/>
      <c r="I81" s="301"/>
      <c r="J81" s="301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294"/>
      <c r="AA81" s="294"/>
      <c r="AB81" s="294"/>
      <c r="AC81" s="294"/>
      <c r="AD81" s="294"/>
      <c r="AE81" s="294"/>
      <c r="AF81" s="294" t="s">
        <v>18</v>
      </c>
      <c r="AG81" s="294"/>
      <c r="AH81" s="294"/>
      <c r="AI81" s="294"/>
      <c r="AJ81" s="294"/>
      <c r="AK81" s="294" t="s">
        <v>19</v>
      </c>
      <c r="AL81" s="294"/>
      <c r="AM81" s="294"/>
      <c r="AN81" s="294"/>
      <c r="AO81" s="294"/>
      <c r="AP81" s="294"/>
      <c r="AQ81" s="294" t="s">
        <v>20</v>
      </c>
      <c r="AR81" s="294"/>
      <c r="AS81" s="294"/>
      <c r="AT81" s="294"/>
      <c r="AU81" s="294"/>
      <c r="AV81" s="294"/>
      <c r="AW81" s="294"/>
      <c r="AX81" s="294"/>
      <c r="AY81" s="294"/>
      <c r="AZ81" s="294"/>
    </row>
    <row r="82" spans="1:52" ht="42" customHeight="1">
      <c r="A82" s="87"/>
      <c r="B82" s="301"/>
      <c r="C82" s="301"/>
      <c r="D82" s="301"/>
      <c r="E82" s="301"/>
      <c r="F82" s="301"/>
      <c r="G82" s="301"/>
      <c r="H82" s="301"/>
      <c r="I82" s="301"/>
      <c r="J82" s="301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</row>
    <row r="83" spans="1:52">
      <c r="A83" s="86"/>
      <c r="B83" s="294">
        <v>1</v>
      </c>
      <c r="C83" s="294"/>
      <c r="D83" s="294"/>
      <c r="E83" s="294"/>
      <c r="F83" s="294"/>
      <c r="G83" s="294"/>
      <c r="H83" s="294"/>
      <c r="I83" s="294"/>
      <c r="J83" s="294"/>
      <c r="K83" s="294">
        <v>2</v>
      </c>
      <c r="L83" s="294"/>
      <c r="M83" s="294"/>
      <c r="N83" s="294"/>
      <c r="O83" s="294"/>
      <c r="P83" s="294"/>
      <c r="Q83" s="294"/>
      <c r="R83" s="294"/>
      <c r="S83" s="294"/>
      <c r="T83" s="294">
        <v>3</v>
      </c>
      <c r="U83" s="294"/>
      <c r="V83" s="294">
        <v>4</v>
      </c>
      <c r="W83" s="294"/>
      <c r="X83" s="294"/>
      <c r="Y83" s="294"/>
      <c r="Z83" s="294">
        <v>5</v>
      </c>
      <c r="AA83" s="294"/>
      <c r="AB83" s="294"/>
      <c r="AC83" s="294"/>
      <c r="AD83" s="294"/>
      <c r="AE83" s="294"/>
      <c r="AF83" s="294">
        <v>6</v>
      </c>
      <c r="AG83" s="294"/>
      <c r="AH83" s="294"/>
      <c r="AI83" s="294"/>
      <c r="AJ83" s="294"/>
      <c r="AK83" s="294">
        <v>7</v>
      </c>
      <c r="AL83" s="294"/>
      <c r="AM83" s="294"/>
      <c r="AN83" s="294"/>
      <c r="AO83" s="294"/>
      <c r="AP83" s="294"/>
      <c r="AQ83" s="294">
        <v>8</v>
      </c>
      <c r="AR83" s="294"/>
      <c r="AS83" s="294"/>
      <c r="AT83" s="294"/>
      <c r="AU83" s="294"/>
      <c r="AV83" s="294"/>
      <c r="AW83" s="294">
        <v>9</v>
      </c>
      <c r="AX83" s="294"/>
      <c r="AY83" s="294"/>
      <c r="AZ83" s="294"/>
    </row>
    <row r="84" spans="1:52" ht="31.5" customHeight="1">
      <c r="A84" s="86"/>
      <c r="B84" s="303" t="s">
        <v>361</v>
      </c>
      <c r="C84" s="304"/>
      <c r="D84" s="304"/>
      <c r="E84" s="304"/>
      <c r="F84" s="304"/>
      <c r="G84" s="304"/>
      <c r="H84" s="304"/>
      <c r="I84" s="304"/>
      <c r="J84" s="305"/>
      <c r="K84" s="294" t="s">
        <v>520</v>
      </c>
      <c r="L84" s="294"/>
      <c r="M84" s="294"/>
      <c r="N84" s="294"/>
      <c r="O84" s="294"/>
      <c r="P84" s="294"/>
      <c r="Q84" s="294"/>
      <c r="R84" s="294"/>
      <c r="S84" s="294"/>
      <c r="T84" s="295" t="s">
        <v>23</v>
      </c>
      <c r="U84" s="295"/>
      <c r="V84" s="296">
        <v>1</v>
      </c>
      <c r="W84" s="296"/>
      <c r="X84" s="296"/>
      <c r="Y84" s="296"/>
      <c r="Z84" s="293">
        <f>AF84+AK84+AQ84</f>
        <v>67981.01999999999</v>
      </c>
      <c r="AA84" s="293"/>
      <c r="AB84" s="293"/>
      <c r="AC84" s="293"/>
      <c r="AD84" s="293"/>
      <c r="AE84" s="293"/>
      <c r="AF84" s="297">
        <v>45320.52</v>
      </c>
      <c r="AG84" s="298"/>
      <c r="AH84" s="298"/>
      <c r="AI84" s="298"/>
      <c r="AJ84" s="299"/>
      <c r="AK84" s="293"/>
      <c r="AL84" s="293"/>
      <c r="AM84" s="293"/>
      <c r="AN84" s="293"/>
      <c r="AO84" s="293"/>
      <c r="AP84" s="293"/>
      <c r="AQ84" s="293">
        <v>22660.5</v>
      </c>
      <c r="AR84" s="293"/>
      <c r="AS84" s="293"/>
      <c r="AT84" s="293"/>
      <c r="AU84" s="293"/>
      <c r="AV84" s="293"/>
      <c r="AW84" s="293">
        <f t="shared" ref="AW84:AW86" si="9">V84*Z84*12</f>
        <v>815772.23999999987</v>
      </c>
      <c r="AX84" s="293"/>
      <c r="AY84" s="293"/>
      <c r="AZ84" s="293"/>
    </row>
    <row r="85" spans="1:52" ht="32.25" customHeight="1">
      <c r="A85" s="86"/>
      <c r="B85" s="306"/>
      <c r="C85" s="307"/>
      <c r="D85" s="307"/>
      <c r="E85" s="307"/>
      <c r="F85" s="307"/>
      <c r="G85" s="307"/>
      <c r="H85" s="307"/>
      <c r="I85" s="307"/>
      <c r="J85" s="308"/>
      <c r="K85" s="294" t="s">
        <v>366</v>
      </c>
      <c r="L85" s="294"/>
      <c r="M85" s="294"/>
      <c r="N85" s="294"/>
      <c r="O85" s="294"/>
      <c r="P85" s="294"/>
      <c r="Q85" s="294"/>
      <c r="R85" s="294"/>
      <c r="S85" s="294"/>
      <c r="T85" s="295" t="s">
        <v>24</v>
      </c>
      <c r="U85" s="295"/>
      <c r="V85" s="296">
        <v>1</v>
      </c>
      <c r="W85" s="296"/>
      <c r="X85" s="296"/>
      <c r="Y85" s="296"/>
      <c r="Z85" s="293">
        <f t="shared" ref="Z85:Z99" si="10">AF85+AK85+AQ85</f>
        <v>48043.519999999997</v>
      </c>
      <c r="AA85" s="293"/>
      <c r="AB85" s="293"/>
      <c r="AC85" s="293"/>
      <c r="AD85" s="293"/>
      <c r="AE85" s="293"/>
      <c r="AF85" s="297">
        <v>40320.519999999997</v>
      </c>
      <c r="AG85" s="298"/>
      <c r="AH85" s="298"/>
      <c r="AI85" s="298"/>
      <c r="AJ85" s="299"/>
      <c r="AK85" s="293"/>
      <c r="AL85" s="293"/>
      <c r="AM85" s="293"/>
      <c r="AN85" s="293"/>
      <c r="AO85" s="293"/>
      <c r="AP85" s="293"/>
      <c r="AQ85" s="293">
        <v>7723</v>
      </c>
      <c r="AR85" s="293"/>
      <c r="AS85" s="293"/>
      <c r="AT85" s="293"/>
      <c r="AU85" s="293"/>
      <c r="AV85" s="293"/>
      <c r="AW85" s="293">
        <f t="shared" si="9"/>
        <v>576522.23999999999</v>
      </c>
      <c r="AX85" s="293"/>
      <c r="AY85" s="293"/>
      <c r="AZ85" s="293"/>
    </row>
    <row r="86" spans="1:52" ht="29.25" hidden="1" customHeight="1">
      <c r="A86" s="86"/>
      <c r="B86" s="303" t="s">
        <v>367</v>
      </c>
      <c r="C86" s="304"/>
      <c r="D86" s="304"/>
      <c r="E86" s="304"/>
      <c r="F86" s="304"/>
      <c r="G86" s="304"/>
      <c r="H86" s="304"/>
      <c r="I86" s="304"/>
      <c r="J86" s="305"/>
      <c r="K86" s="294" t="s">
        <v>536</v>
      </c>
      <c r="L86" s="294"/>
      <c r="M86" s="294"/>
      <c r="N86" s="294"/>
      <c r="O86" s="294"/>
      <c r="P86" s="294"/>
      <c r="Q86" s="294"/>
      <c r="R86" s="294"/>
      <c r="S86" s="294"/>
      <c r="T86" s="295" t="s">
        <v>296</v>
      </c>
      <c r="U86" s="295"/>
      <c r="V86" s="300">
        <v>6</v>
      </c>
      <c r="W86" s="300"/>
      <c r="X86" s="300"/>
      <c r="Y86" s="300"/>
      <c r="Z86" s="293">
        <f t="shared" si="10"/>
        <v>30785.45</v>
      </c>
      <c r="AA86" s="293"/>
      <c r="AB86" s="293"/>
      <c r="AC86" s="293"/>
      <c r="AD86" s="293"/>
      <c r="AE86" s="293"/>
      <c r="AF86" s="297">
        <v>21463.75</v>
      </c>
      <c r="AG86" s="298"/>
      <c r="AH86" s="298"/>
      <c r="AI86" s="298"/>
      <c r="AJ86" s="299"/>
      <c r="AK86" s="297">
        <v>4660.7</v>
      </c>
      <c r="AL86" s="298"/>
      <c r="AM86" s="298"/>
      <c r="AN86" s="298"/>
      <c r="AO86" s="298"/>
      <c r="AP86" s="299"/>
      <c r="AQ86" s="293">
        <v>4661</v>
      </c>
      <c r="AR86" s="293"/>
      <c r="AS86" s="293"/>
      <c r="AT86" s="293"/>
      <c r="AU86" s="293"/>
      <c r="AV86" s="293"/>
      <c r="AW86" s="293">
        <f t="shared" si="9"/>
        <v>2216552.4000000004</v>
      </c>
      <c r="AX86" s="293"/>
      <c r="AY86" s="293"/>
      <c r="AZ86" s="293"/>
    </row>
    <row r="87" spans="1:52" ht="15" hidden="1" customHeight="1">
      <c r="A87" s="86"/>
      <c r="B87" s="306"/>
      <c r="C87" s="307"/>
      <c r="D87" s="307"/>
      <c r="E87" s="307"/>
      <c r="F87" s="307"/>
      <c r="G87" s="307"/>
      <c r="H87" s="307"/>
      <c r="I87" s="307"/>
      <c r="J87" s="308"/>
      <c r="K87" s="294" t="s">
        <v>540</v>
      </c>
      <c r="L87" s="294"/>
      <c r="M87" s="294"/>
      <c r="N87" s="294"/>
      <c r="O87" s="294"/>
      <c r="P87" s="294"/>
      <c r="Q87" s="294"/>
      <c r="R87" s="294"/>
      <c r="S87" s="294"/>
      <c r="T87" s="295" t="s">
        <v>362</v>
      </c>
      <c r="U87" s="295"/>
      <c r="V87" s="300">
        <v>0.68</v>
      </c>
      <c r="W87" s="300"/>
      <c r="X87" s="300"/>
      <c r="Y87" s="300"/>
      <c r="Z87" s="293">
        <f t="shared" si="10"/>
        <v>24961.86</v>
      </c>
      <c r="AA87" s="293"/>
      <c r="AB87" s="293"/>
      <c r="AC87" s="293"/>
      <c r="AD87" s="293"/>
      <c r="AE87" s="293"/>
      <c r="AF87" s="297">
        <v>19624</v>
      </c>
      <c r="AG87" s="298"/>
      <c r="AH87" s="298"/>
      <c r="AI87" s="298"/>
      <c r="AJ87" s="299"/>
      <c r="AK87" s="297">
        <v>2668.86</v>
      </c>
      <c r="AL87" s="298"/>
      <c r="AM87" s="298"/>
      <c r="AN87" s="298"/>
      <c r="AO87" s="298"/>
      <c r="AP87" s="299"/>
      <c r="AQ87" s="293">
        <v>2669</v>
      </c>
      <c r="AR87" s="293"/>
      <c r="AS87" s="293"/>
      <c r="AT87" s="293"/>
      <c r="AU87" s="293"/>
      <c r="AV87" s="293"/>
      <c r="AW87" s="293">
        <f>V87*Z87*12</f>
        <v>203688.7776</v>
      </c>
      <c r="AX87" s="293"/>
      <c r="AY87" s="293"/>
      <c r="AZ87" s="293"/>
    </row>
    <row r="88" spans="1:52" ht="15" customHeight="1">
      <c r="A88" s="86"/>
      <c r="B88" s="306"/>
      <c r="C88" s="307"/>
      <c r="D88" s="307"/>
      <c r="E88" s="307"/>
      <c r="F88" s="307"/>
      <c r="G88" s="307"/>
      <c r="H88" s="307"/>
      <c r="I88" s="307"/>
      <c r="J88" s="308"/>
      <c r="K88" s="294" t="s">
        <v>541</v>
      </c>
      <c r="L88" s="294"/>
      <c r="M88" s="294"/>
      <c r="N88" s="294"/>
      <c r="O88" s="294"/>
      <c r="P88" s="294"/>
      <c r="Q88" s="294"/>
      <c r="R88" s="294"/>
      <c r="S88" s="294"/>
      <c r="T88" s="295" t="s">
        <v>363</v>
      </c>
      <c r="U88" s="295"/>
      <c r="V88" s="300">
        <v>1</v>
      </c>
      <c r="W88" s="300"/>
      <c r="X88" s="300"/>
      <c r="Y88" s="300"/>
      <c r="Z88" s="293">
        <f t="shared" si="10"/>
        <v>30049.5</v>
      </c>
      <c r="AA88" s="293"/>
      <c r="AB88" s="293"/>
      <c r="AC88" s="293"/>
      <c r="AD88" s="293"/>
      <c r="AE88" s="293"/>
      <c r="AF88" s="297">
        <v>21463.75</v>
      </c>
      <c r="AG88" s="298"/>
      <c r="AH88" s="298"/>
      <c r="AI88" s="298"/>
      <c r="AJ88" s="299"/>
      <c r="AK88" s="297">
        <v>4292.75</v>
      </c>
      <c r="AL88" s="298"/>
      <c r="AM88" s="298"/>
      <c r="AN88" s="298"/>
      <c r="AO88" s="298"/>
      <c r="AP88" s="299"/>
      <c r="AQ88" s="293">
        <v>4293</v>
      </c>
      <c r="AR88" s="293"/>
      <c r="AS88" s="293"/>
      <c r="AT88" s="293"/>
      <c r="AU88" s="293"/>
      <c r="AV88" s="293"/>
      <c r="AW88" s="293">
        <f t="shared" ref="AW88:AW99" si="11">V88*Z88*12</f>
        <v>360594</v>
      </c>
      <c r="AX88" s="293"/>
      <c r="AY88" s="293"/>
      <c r="AZ88" s="293"/>
    </row>
    <row r="89" spans="1:52" ht="15" customHeight="1">
      <c r="A89" s="86"/>
      <c r="B89" s="306"/>
      <c r="C89" s="307"/>
      <c r="D89" s="307"/>
      <c r="E89" s="307"/>
      <c r="F89" s="307"/>
      <c r="G89" s="307"/>
      <c r="H89" s="307"/>
      <c r="I89" s="307"/>
      <c r="J89" s="308"/>
      <c r="K89" s="294" t="s">
        <v>542</v>
      </c>
      <c r="L89" s="294"/>
      <c r="M89" s="294"/>
      <c r="N89" s="294"/>
      <c r="O89" s="294"/>
      <c r="P89" s="294"/>
      <c r="Q89" s="294"/>
      <c r="R89" s="294"/>
      <c r="S89" s="294"/>
      <c r="T89" s="295" t="s">
        <v>364</v>
      </c>
      <c r="U89" s="295"/>
      <c r="V89" s="300">
        <v>0.5</v>
      </c>
      <c r="W89" s="300"/>
      <c r="X89" s="300"/>
      <c r="Y89" s="300"/>
      <c r="Z89" s="293">
        <f t="shared" si="10"/>
        <v>21748</v>
      </c>
      <c r="AA89" s="293"/>
      <c r="AB89" s="293"/>
      <c r="AC89" s="293"/>
      <c r="AD89" s="293"/>
      <c r="AE89" s="293"/>
      <c r="AF89" s="297">
        <v>18091</v>
      </c>
      <c r="AG89" s="298"/>
      <c r="AH89" s="298"/>
      <c r="AI89" s="298"/>
      <c r="AJ89" s="299"/>
      <c r="AK89" s="293"/>
      <c r="AL89" s="293"/>
      <c r="AM89" s="293"/>
      <c r="AN89" s="293"/>
      <c r="AO89" s="293"/>
      <c r="AP89" s="293"/>
      <c r="AQ89" s="293">
        <v>3657</v>
      </c>
      <c r="AR89" s="293"/>
      <c r="AS89" s="293"/>
      <c r="AT89" s="293"/>
      <c r="AU89" s="293"/>
      <c r="AV89" s="293"/>
      <c r="AW89" s="293">
        <f t="shared" si="11"/>
        <v>130488</v>
      </c>
      <c r="AX89" s="293"/>
      <c r="AY89" s="293"/>
      <c r="AZ89" s="293"/>
    </row>
    <row r="90" spans="1:52" ht="33" customHeight="1">
      <c r="A90" s="86"/>
      <c r="B90" s="303" t="s">
        <v>368</v>
      </c>
      <c r="C90" s="304"/>
      <c r="D90" s="304"/>
      <c r="E90" s="304"/>
      <c r="F90" s="304"/>
      <c r="G90" s="304"/>
      <c r="H90" s="304"/>
      <c r="I90" s="304"/>
      <c r="J90" s="305"/>
      <c r="K90" s="294" t="s">
        <v>543</v>
      </c>
      <c r="L90" s="294"/>
      <c r="M90" s="294"/>
      <c r="N90" s="294"/>
      <c r="O90" s="294"/>
      <c r="P90" s="294"/>
      <c r="Q90" s="294"/>
      <c r="R90" s="294"/>
      <c r="S90" s="294"/>
      <c r="T90" s="295" t="s">
        <v>365</v>
      </c>
      <c r="U90" s="295"/>
      <c r="V90" s="296">
        <v>6</v>
      </c>
      <c r="W90" s="296"/>
      <c r="X90" s="296"/>
      <c r="Y90" s="296"/>
      <c r="Z90" s="293">
        <f t="shared" si="10"/>
        <v>23024</v>
      </c>
      <c r="AA90" s="293"/>
      <c r="AB90" s="293"/>
      <c r="AC90" s="293"/>
      <c r="AD90" s="293"/>
      <c r="AE90" s="293"/>
      <c r="AF90" s="297">
        <v>16557</v>
      </c>
      <c r="AG90" s="298"/>
      <c r="AH90" s="298"/>
      <c r="AI90" s="298"/>
      <c r="AJ90" s="299"/>
      <c r="AK90" s="293"/>
      <c r="AL90" s="293"/>
      <c r="AM90" s="293"/>
      <c r="AN90" s="293"/>
      <c r="AO90" s="293"/>
      <c r="AP90" s="293"/>
      <c r="AQ90" s="293">
        <v>6467</v>
      </c>
      <c r="AR90" s="293"/>
      <c r="AS90" s="293"/>
      <c r="AT90" s="293"/>
      <c r="AU90" s="293"/>
      <c r="AV90" s="293"/>
      <c r="AW90" s="293">
        <f t="shared" si="11"/>
        <v>1657728</v>
      </c>
      <c r="AX90" s="293"/>
      <c r="AY90" s="293"/>
      <c r="AZ90" s="293"/>
    </row>
    <row r="91" spans="1:52" ht="33" customHeight="1">
      <c r="A91" s="86"/>
      <c r="B91" s="306"/>
      <c r="C91" s="307"/>
      <c r="D91" s="307"/>
      <c r="E91" s="307"/>
      <c r="F91" s="307"/>
      <c r="G91" s="307"/>
      <c r="H91" s="307"/>
      <c r="I91" s="307"/>
      <c r="J91" s="308"/>
      <c r="K91" s="294" t="s">
        <v>369</v>
      </c>
      <c r="L91" s="294"/>
      <c r="M91" s="294"/>
      <c r="N91" s="294"/>
      <c r="O91" s="294"/>
      <c r="P91" s="294"/>
      <c r="Q91" s="294"/>
      <c r="R91" s="294"/>
      <c r="S91" s="294"/>
      <c r="T91" s="295" t="s">
        <v>371</v>
      </c>
      <c r="U91" s="295"/>
      <c r="V91" s="296">
        <v>1</v>
      </c>
      <c r="W91" s="296"/>
      <c r="X91" s="296"/>
      <c r="Y91" s="296"/>
      <c r="Z91" s="293">
        <f t="shared" si="10"/>
        <v>29346</v>
      </c>
      <c r="AA91" s="293"/>
      <c r="AB91" s="293"/>
      <c r="AC91" s="293"/>
      <c r="AD91" s="293"/>
      <c r="AE91" s="293"/>
      <c r="AF91" s="297">
        <v>19011</v>
      </c>
      <c r="AG91" s="298"/>
      <c r="AH91" s="298"/>
      <c r="AI91" s="298"/>
      <c r="AJ91" s="299"/>
      <c r="AK91" s="293"/>
      <c r="AL91" s="293"/>
      <c r="AM91" s="293"/>
      <c r="AN91" s="293"/>
      <c r="AO91" s="293"/>
      <c r="AP91" s="293"/>
      <c r="AQ91" s="293">
        <v>10335</v>
      </c>
      <c r="AR91" s="293"/>
      <c r="AS91" s="293"/>
      <c r="AT91" s="293"/>
      <c r="AU91" s="293"/>
      <c r="AV91" s="293"/>
      <c r="AW91" s="293">
        <f t="shared" si="11"/>
        <v>352152</v>
      </c>
      <c r="AX91" s="293"/>
      <c r="AY91" s="293"/>
      <c r="AZ91" s="293"/>
    </row>
    <row r="92" spans="1:52" ht="15" customHeight="1">
      <c r="A92" s="86"/>
      <c r="B92" s="294" t="s">
        <v>370</v>
      </c>
      <c r="C92" s="294"/>
      <c r="D92" s="294"/>
      <c r="E92" s="294"/>
      <c r="F92" s="294"/>
      <c r="G92" s="294"/>
      <c r="H92" s="294"/>
      <c r="I92" s="294"/>
      <c r="J92" s="294"/>
      <c r="K92" s="294" t="s">
        <v>544</v>
      </c>
      <c r="L92" s="294"/>
      <c r="M92" s="294"/>
      <c r="N92" s="294"/>
      <c r="O92" s="294"/>
      <c r="P92" s="294"/>
      <c r="Q92" s="294"/>
      <c r="R92" s="294"/>
      <c r="S92" s="294"/>
      <c r="T92" s="295" t="s">
        <v>375</v>
      </c>
      <c r="U92" s="295"/>
      <c r="V92" s="296">
        <v>1.5</v>
      </c>
      <c r="W92" s="296"/>
      <c r="X92" s="296"/>
      <c r="Y92" s="296"/>
      <c r="Z92" s="293">
        <f t="shared" si="10"/>
        <v>18572</v>
      </c>
      <c r="AA92" s="293"/>
      <c r="AB92" s="293"/>
      <c r="AC92" s="293"/>
      <c r="AD92" s="293"/>
      <c r="AE92" s="293"/>
      <c r="AF92" s="297">
        <v>12878</v>
      </c>
      <c r="AG92" s="298"/>
      <c r="AH92" s="298"/>
      <c r="AI92" s="298"/>
      <c r="AJ92" s="299"/>
      <c r="AK92" s="293"/>
      <c r="AL92" s="293"/>
      <c r="AM92" s="293"/>
      <c r="AN92" s="293"/>
      <c r="AO92" s="293"/>
      <c r="AP92" s="293"/>
      <c r="AQ92" s="293">
        <v>5694</v>
      </c>
      <c r="AR92" s="293"/>
      <c r="AS92" s="293"/>
      <c r="AT92" s="293"/>
      <c r="AU92" s="293"/>
      <c r="AV92" s="293"/>
      <c r="AW92" s="293">
        <f t="shared" si="11"/>
        <v>334296</v>
      </c>
      <c r="AX92" s="293"/>
      <c r="AY92" s="293"/>
      <c r="AZ92" s="293"/>
    </row>
    <row r="93" spans="1:52" ht="15" customHeight="1">
      <c r="A93" s="86"/>
      <c r="B93" s="294"/>
      <c r="C93" s="294"/>
      <c r="D93" s="294"/>
      <c r="E93" s="294"/>
      <c r="F93" s="294"/>
      <c r="G93" s="294"/>
      <c r="H93" s="294"/>
      <c r="I93" s="294"/>
      <c r="J93" s="294"/>
      <c r="K93" s="294" t="s">
        <v>537</v>
      </c>
      <c r="L93" s="294"/>
      <c r="M93" s="294"/>
      <c r="N93" s="294"/>
      <c r="O93" s="294"/>
      <c r="P93" s="294"/>
      <c r="Q93" s="294"/>
      <c r="R93" s="294"/>
      <c r="S93" s="294"/>
      <c r="T93" s="295" t="s">
        <v>375</v>
      </c>
      <c r="U93" s="295"/>
      <c r="V93" s="296">
        <v>1</v>
      </c>
      <c r="W93" s="296"/>
      <c r="X93" s="296"/>
      <c r="Y93" s="296"/>
      <c r="Z93" s="293">
        <f t="shared" si="10"/>
        <v>18572</v>
      </c>
      <c r="AA93" s="293"/>
      <c r="AB93" s="293"/>
      <c r="AC93" s="293"/>
      <c r="AD93" s="293"/>
      <c r="AE93" s="293"/>
      <c r="AF93" s="297">
        <v>12878</v>
      </c>
      <c r="AG93" s="298"/>
      <c r="AH93" s="298"/>
      <c r="AI93" s="298"/>
      <c r="AJ93" s="299"/>
      <c r="AK93" s="293"/>
      <c r="AL93" s="293"/>
      <c r="AM93" s="293"/>
      <c r="AN93" s="293"/>
      <c r="AO93" s="293"/>
      <c r="AP93" s="293"/>
      <c r="AQ93" s="293">
        <v>5694</v>
      </c>
      <c r="AR93" s="293"/>
      <c r="AS93" s="293"/>
      <c r="AT93" s="293"/>
      <c r="AU93" s="293"/>
      <c r="AV93" s="293"/>
      <c r="AW93" s="293">
        <f t="shared" si="11"/>
        <v>222864</v>
      </c>
      <c r="AX93" s="293"/>
      <c r="AY93" s="293"/>
      <c r="AZ93" s="293"/>
    </row>
    <row r="94" spans="1:52" ht="15" customHeight="1">
      <c r="A94" s="86"/>
      <c r="B94" s="294"/>
      <c r="C94" s="294"/>
      <c r="D94" s="294"/>
      <c r="E94" s="294"/>
      <c r="F94" s="294"/>
      <c r="G94" s="294"/>
      <c r="H94" s="294"/>
      <c r="I94" s="294"/>
      <c r="J94" s="294"/>
      <c r="K94" s="294" t="s">
        <v>539</v>
      </c>
      <c r="L94" s="294"/>
      <c r="M94" s="294"/>
      <c r="N94" s="294"/>
      <c r="O94" s="294"/>
      <c r="P94" s="294"/>
      <c r="Q94" s="294"/>
      <c r="R94" s="294"/>
      <c r="S94" s="294"/>
      <c r="T94" s="295" t="s">
        <v>374</v>
      </c>
      <c r="U94" s="295"/>
      <c r="V94" s="296">
        <v>0.5</v>
      </c>
      <c r="W94" s="296"/>
      <c r="X94" s="296"/>
      <c r="Y94" s="296"/>
      <c r="Z94" s="293">
        <f t="shared" si="10"/>
        <v>18572</v>
      </c>
      <c r="AA94" s="293"/>
      <c r="AB94" s="293"/>
      <c r="AC94" s="293"/>
      <c r="AD94" s="293"/>
      <c r="AE94" s="293"/>
      <c r="AF94" s="297">
        <v>12878</v>
      </c>
      <c r="AG94" s="298"/>
      <c r="AH94" s="298"/>
      <c r="AI94" s="298"/>
      <c r="AJ94" s="299"/>
      <c r="AK94" s="293"/>
      <c r="AL94" s="293"/>
      <c r="AM94" s="293"/>
      <c r="AN94" s="293"/>
      <c r="AO94" s="293"/>
      <c r="AP94" s="293"/>
      <c r="AQ94" s="293">
        <v>5694</v>
      </c>
      <c r="AR94" s="293"/>
      <c r="AS94" s="293"/>
      <c r="AT94" s="293"/>
      <c r="AU94" s="293"/>
      <c r="AV94" s="293"/>
      <c r="AW94" s="293">
        <f t="shared" si="11"/>
        <v>111432</v>
      </c>
      <c r="AX94" s="293"/>
      <c r="AY94" s="293"/>
      <c r="AZ94" s="293"/>
    </row>
    <row r="95" spans="1:52" ht="15" customHeight="1">
      <c r="A95" s="86"/>
      <c r="B95" s="294"/>
      <c r="C95" s="294"/>
      <c r="D95" s="294"/>
      <c r="E95" s="294"/>
      <c r="F95" s="294"/>
      <c r="G95" s="294"/>
      <c r="H95" s="294"/>
      <c r="I95" s="294"/>
      <c r="J95" s="294"/>
      <c r="K95" s="294" t="s">
        <v>539</v>
      </c>
      <c r="L95" s="294"/>
      <c r="M95" s="294"/>
      <c r="N95" s="294"/>
      <c r="O95" s="294"/>
      <c r="P95" s="294"/>
      <c r="Q95" s="294"/>
      <c r="R95" s="294"/>
      <c r="S95" s="294"/>
      <c r="T95" s="295" t="s">
        <v>374</v>
      </c>
      <c r="U95" s="295"/>
      <c r="V95" s="296">
        <v>0.5</v>
      </c>
      <c r="W95" s="296"/>
      <c r="X95" s="296"/>
      <c r="Y95" s="296"/>
      <c r="Z95" s="293">
        <f t="shared" si="10"/>
        <v>18572</v>
      </c>
      <c r="AA95" s="293"/>
      <c r="AB95" s="293"/>
      <c r="AC95" s="293"/>
      <c r="AD95" s="293"/>
      <c r="AE95" s="293"/>
      <c r="AF95" s="297">
        <v>12878</v>
      </c>
      <c r="AG95" s="298"/>
      <c r="AH95" s="298"/>
      <c r="AI95" s="298"/>
      <c r="AJ95" s="299"/>
      <c r="AK95" s="293"/>
      <c r="AL95" s="293"/>
      <c r="AM95" s="293"/>
      <c r="AN95" s="293"/>
      <c r="AO95" s="293"/>
      <c r="AP95" s="293"/>
      <c r="AQ95" s="293">
        <v>5694</v>
      </c>
      <c r="AR95" s="293"/>
      <c r="AS95" s="293"/>
      <c r="AT95" s="293"/>
      <c r="AU95" s="293"/>
      <c r="AV95" s="293"/>
      <c r="AW95" s="293">
        <f t="shared" si="11"/>
        <v>111432</v>
      </c>
      <c r="AX95" s="293"/>
      <c r="AY95" s="293"/>
      <c r="AZ95" s="293"/>
    </row>
    <row r="96" spans="1:52" ht="15" customHeight="1">
      <c r="A96" s="86"/>
      <c r="B96" s="294"/>
      <c r="C96" s="294"/>
      <c r="D96" s="294"/>
      <c r="E96" s="294"/>
      <c r="F96" s="294"/>
      <c r="G96" s="294"/>
      <c r="H96" s="294"/>
      <c r="I96" s="294"/>
      <c r="J96" s="294"/>
      <c r="K96" s="294" t="s">
        <v>538</v>
      </c>
      <c r="L96" s="294"/>
      <c r="M96" s="294"/>
      <c r="N96" s="294"/>
      <c r="O96" s="294"/>
      <c r="P96" s="294"/>
      <c r="Q96" s="294"/>
      <c r="R96" s="294"/>
      <c r="S96" s="294"/>
      <c r="T96" s="295" t="s">
        <v>375</v>
      </c>
      <c r="U96" s="295"/>
      <c r="V96" s="296">
        <v>1</v>
      </c>
      <c r="W96" s="296"/>
      <c r="X96" s="296"/>
      <c r="Y96" s="296"/>
      <c r="Z96" s="293">
        <f t="shared" si="10"/>
        <v>17850</v>
      </c>
      <c r="AA96" s="293"/>
      <c r="AB96" s="293"/>
      <c r="AC96" s="293"/>
      <c r="AD96" s="293"/>
      <c r="AE96" s="293"/>
      <c r="AF96" s="297">
        <v>12878</v>
      </c>
      <c r="AG96" s="298"/>
      <c r="AH96" s="298"/>
      <c r="AI96" s="298"/>
      <c r="AJ96" s="299"/>
      <c r="AK96" s="293">
        <v>954</v>
      </c>
      <c r="AL96" s="293"/>
      <c r="AM96" s="293"/>
      <c r="AN96" s="293"/>
      <c r="AO96" s="293"/>
      <c r="AP96" s="293"/>
      <c r="AQ96" s="293">
        <v>4018</v>
      </c>
      <c r="AR96" s="293"/>
      <c r="AS96" s="293"/>
      <c r="AT96" s="293"/>
      <c r="AU96" s="293"/>
      <c r="AV96" s="293"/>
      <c r="AW96" s="293">
        <f t="shared" si="11"/>
        <v>214200</v>
      </c>
      <c r="AX96" s="293"/>
      <c r="AY96" s="293"/>
      <c r="AZ96" s="293"/>
    </row>
    <row r="97" spans="1:58" ht="15" customHeight="1">
      <c r="A97" s="86"/>
      <c r="B97" s="294"/>
      <c r="C97" s="294"/>
      <c r="D97" s="294"/>
      <c r="E97" s="294"/>
      <c r="F97" s="294"/>
      <c r="G97" s="294"/>
      <c r="H97" s="294"/>
      <c r="I97" s="294"/>
      <c r="J97" s="294"/>
      <c r="K97" s="294" t="s">
        <v>545</v>
      </c>
      <c r="L97" s="294"/>
      <c r="M97" s="294"/>
      <c r="N97" s="294"/>
      <c r="O97" s="294"/>
      <c r="P97" s="294"/>
      <c r="Q97" s="294"/>
      <c r="R97" s="294"/>
      <c r="S97" s="294"/>
      <c r="T97" s="295" t="s">
        <v>375</v>
      </c>
      <c r="U97" s="295"/>
      <c r="V97" s="296">
        <v>1.5</v>
      </c>
      <c r="W97" s="296"/>
      <c r="X97" s="296"/>
      <c r="Y97" s="296"/>
      <c r="Z97" s="293">
        <f t="shared" si="10"/>
        <v>19198</v>
      </c>
      <c r="AA97" s="293"/>
      <c r="AB97" s="293"/>
      <c r="AC97" s="293"/>
      <c r="AD97" s="293"/>
      <c r="AE97" s="293"/>
      <c r="AF97" s="297">
        <v>12878</v>
      </c>
      <c r="AG97" s="298"/>
      <c r="AH97" s="298"/>
      <c r="AI97" s="298"/>
      <c r="AJ97" s="299"/>
      <c r="AK97" s="293">
        <v>626</v>
      </c>
      <c r="AL97" s="293"/>
      <c r="AM97" s="293"/>
      <c r="AN97" s="293"/>
      <c r="AO97" s="293"/>
      <c r="AP97" s="293"/>
      <c r="AQ97" s="293">
        <v>5694</v>
      </c>
      <c r="AR97" s="293"/>
      <c r="AS97" s="293"/>
      <c r="AT97" s="293"/>
      <c r="AU97" s="293"/>
      <c r="AV97" s="293"/>
      <c r="AW97" s="293">
        <f t="shared" si="11"/>
        <v>345564</v>
      </c>
      <c r="AX97" s="293"/>
      <c r="AY97" s="293"/>
      <c r="AZ97" s="293"/>
    </row>
    <row r="98" spans="1:58" ht="15" customHeight="1">
      <c r="A98" s="86"/>
      <c r="B98" s="294"/>
      <c r="C98" s="294"/>
      <c r="D98" s="294"/>
      <c r="E98" s="294"/>
      <c r="F98" s="294"/>
      <c r="G98" s="294"/>
      <c r="H98" s="294"/>
      <c r="I98" s="294"/>
      <c r="J98" s="294"/>
      <c r="K98" s="294" t="s">
        <v>372</v>
      </c>
      <c r="L98" s="294"/>
      <c r="M98" s="294"/>
      <c r="N98" s="294"/>
      <c r="O98" s="294"/>
      <c r="P98" s="294"/>
      <c r="Q98" s="294"/>
      <c r="R98" s="294"/>
      <c r="S98" s="294"/>
      <c r="T98" s="295" t="s">
        <v>374</v>
      </c>
      <c r="U98" s="295"/>
      <c r="V98" s="296">
        <v>0.5</v>
      </c>
      <c r="W98" s="296"/>
      <c r="X98" s="296"/>
      <c r="Y98" s="296"/>
      <c r="Z98" s="293">
        <f t="shared" si="10"/>
        <v>18572</v>
      </c>
      <c r="AA98" s="293"/>
      <c r="AB98" s="293"/>
      <c r="AC98" s="293"/>
      <c r="AD98" s="293"/>
      <c r="AE98" s="293"/>
      <c r="AF98" s="297">
        <v>12878</v>
      </c>
      <c r="AG98" s="298"/>
      <c r="AH98" s="298"/>
      <c r="AI98" s="298"/>
      <c r="AJ98" s="299"/>
      <c r="AK98" s="293"/>
      <c r="AL98" s="293"/>
      <c r="AM98" s="293"/>
      <c r="AN98" s="293"/>
      <c r="AO98" s="293"/>
      <c r="AP98" s="293"/>
      <c r="AQ98" s="293">
        <v>5694</v>
      </c>
      <c r="AR98" s="293"/>
      <c r="AS98" s="293"/>
      <c r="AT98" s="293"/>
      <c r="AU98" s="293"/>
      <c r="AV98" s="293"/>
      <c r="AW98" s="293">
        <f t="shared" si="11"/>
        <v>111432</v>
      </c>
      <c r="AX98" s="293"/>
      <c r="AY98" s="293"/>
      <c r="AZ98" s="293"/>
    </row>
    <row r="99" spans="1:58" ht="15" customHeight="1">
      <c r="A99" s="86"/>
      <c r="B99" s="294"/>
      <c r="C99" s="294"/>
      <c r="D99" s="294"/>
      <c r="E99" s="294"/>
      <c r="F99" s="294"/>
      <c r="G99" s="294"/>
      <c r="H99" s="294"/>
      <c r="I99" s="294"/>
      <c r="J99" s="294"/>
      <c r="K99" s="294" t="s">
        <v>373</v>
      </c>
      <c r="L99" s="294"/>
      <c r="M99" s="294"/>
      <c r="N99" s="294"/>
      <c r="O99" s="294"/>
      <c r="P99" s="294"/>
      <c r="Q99" s="294"/>
      <c r="R99" s="294"/>
      <c r="S99" s="294"/>
      <c r="T99" s="295" t="s">
        <v>376</v>
      </c>
      <c r="U99" s="295"/>
      <c r="V99" s="296">
        <v>3</v>
      </c>
      <c r="W99" s="296"/>
      <c r="X99" s="296"/>
      <c r="Y99" s="296"/>
      <c r="Z99" s="293">
        <f t="shared" si="10"/>
        <v>19787</v>
      </c>
      <c r="AA99" s="293"/>
      <c r="AB99" s="293"/>
      <c r="AC99" s="293"/>
      <c r="AD99" s="293"/>
      <c r="AE99" s="293"/>
      <c r="AF99" s="297">
        <v>12878</v>
      </c>
      <c r="AG99" s="298"/>
      <c r="AH99" s="298"/>
      <c r="AI99" s="298"/>
      <c r="AJ99" s="299"/>
      <c r="AK99" s="293">
        <v>1215</v>
      </c>
      <c r="AL99" s="293"/>
      <c r="AM99" s="293"/>
      <c r="AN99" s="293"/>
      <c r="AO99" s="293"/>
      <c r="AP99" s="293"/>
      <c r="AQ99" s="293">
        <v>5694</v>
      </c>
      <c r="AR99" s="293"/>
      <c r="AS99" s="293"/>
      <c r="AT99" s="293"/>
      <c r="AU99" s="293"/>
      <c r="AV99" s="293"/>
      <c r="AW99" s="293">
        <f t="shared" si="11"/>
        <v>712332</v>
      </c>
      <c r="AX99" s="293"/>
      <c r="AY99" s="293"/>
      <c r="AZ99" s="293"/>
    </row>
    <row r="100" spans="1:58" ht="15" customHeight="1">
      <c r="A100" s="86"/>
      <c r="B100" s="312" t="s">
        <v>378</v>
      </c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4"/>
      <c r="T100" s="295" t="s">
        <v>377</v>
      </c>
      <c r="U100" s="295"/>
      <c r="V100" s="296"/>
      <c r="W100" s="296"/>
      <c r="X100" s="296"/>
      <c r="Y100" s="296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>
        <v>2001561</v>
      </c>
      <c r="AX100" s="293"/>
      <c r="AY100" s="293"/>
      <c r="AZ100" s="293"/>
      <c r="BB100" s="289"/>
    </row>
    <row r="101" spans="1:58" ht="15" customHeight="1">
      <c r="A101" s="86"/>
      <c r="B101" s="350" t="s">
        <v>80</v>
      </c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02" t="s">
        <v>138</v>
      </c>
      <c r="U101" s="302"/>
      <c r="V101" s="294"/>
      <c r="W101" s="294"/>
      <c r="X101" s="294"/>
      <c r="Y101" s="294"/>
      <c r="Z101" s="310" t="s">
        <v>26</v>
      </c>
      <c r="AA101" s="310"/>
      <c r="AB101" s="310"/>
      <c r="AC101" s="310"/>
      <c r="AD101" s="310"/>
      <c r="AE101" s="310"/>
      <c r="AF101" s="310" t="s">
        <v>26</v>
      </c>
      <c r="AG101" s="310"/>
      <c r="AH101" s="310"/>
      <c r="AI101" s="310"/>
      <c r="AJ101" s="310"/>
      <c r="AK101" s="310" t="s">
        <v>26</v>
      </c>
      <c r="AL101" s="310"/>
      <c r="AM101" s="310"/>
      <c r="AN101" s="310"/>
      <c r="AO101" s="310"/>
      <c r="AP101" s="310"/>
      <c r="AQ101" s="310" t="s">
        <v>30</v>
      </c>
      <c r="AR101" s="310"/>
      <c r="AS101" s="310"/>
      <c r="AT101" s="310"/>
      <c r="AU101" s="310"/>
      <c r="AV101" s="310"/>
      <c r="AW101" s="349">
        <f>SUM(AW84:AZ100)</f>
        <v>10478610.657600001</v>
      </c>
      <c r="AX101" s="349"/>
      <c r="AY101" s="349"/>
      <c r="AZ101" s="349"/>
    </row>
    <row r="102" spans="1:58">
      <c r="A102" s="75"/>
      <c r="B102" s="335" t="s">
        <v>593</v>
      </c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</row>
    <row r="103" spans="1:58" ht="5.25" customHeight="1">
      <c r="A103" s="36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</row>
    <row r="104" spans="1:58" ht="15" customHeight="1">
      <c r="A104" s="85"/>
      <c r="B104" s="301" t="s">
        <v>252</v>
      </c>
      <c r="C104" s="301"/>
      <c r="D104" s="301"/>
      <c r="E104" s="301"/>
      <c r="F104" s="301"/>
      <c r="G104" s="301"/>
      <c r="H104" s="301"/>
      <c r="I104" s="301"/>
      <c r="J104" s="301"/>
      <c r="K104" s="302" t="s">
        <v>347</v>
      </c>
      <c r="L104" s="302"/>
      <c r="M104" s="302"/>
      <c r="N104" s="302"/>
      <c r="O104" s="302"/>
      <c r="P104" s="302"/>
      <c r="Q104" s="302"/>
      <c r="R104" s="302"/>
      <c r="S104" s="302"/>
      <c r="T104" s="302" t="s">
        <v>4</v>
      </c>
      <c r="U104" s="302"/>
      <c r="V104" s="302" t="s">
        <v>116</v>
      </c>
      <c r="W104" s="302"/>
      <c r="X104" s="302"/>
      <c r="Y104" s="302"/>
      <c r="Z104" s="302" t="s">
        <v>185</v>
      </c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294" t="s">
        <v>214</v>
      </c>
      <c r="AX104" s="294"/>
      <c r="AY104" s="294"/>
      <c r="AZ104" s="294"/>
    </row>
    <row r="105" spans="1:58" ht="15" customHeight="1">
      <c r="A105" s="76"/>
      <c r="B105" s="301"/>
      <c r="C105" s="301"/>
      <c r="D105" s="301"/>
      <c r="E105" s="301"/>
      <c r="F105" s="301"/>
      <c r="G105" s="301"/>
      <c r="H105" s="301"/>
      <c r="I105" s="301"/>
      <c r="J105" s="301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294" t="s">
        <v>251</v>
      </c>
      <c r="AA105" s="294"/>
      <c r="AB105" s="294"/>
      <c r="AC105" s="294"/>
      <c r="AD105" s="294"/>
      <c r="AE105" s="294"/>
      <c r="AF105" s="309" t="s">
        <v>7</v>
      </c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294"/>
      <c r="AX105" s="294"/>
      <c r="AY105" s="294"/>
      <c r="AZ105" s="294"/>
    </row>
    <row r="106" spans="1:58">
      <c r="A106" s="86"/>
      <c r="B106" s="301"/>
      <c r="C106" s="301"/>
      <c r="D106" s="301"/>
      <c r="E106" s="301"/>
      <c r="F106" s="301"/>
      <c r="G106" s="301"/>
      <c r="H106" s="301"/>
      <c r="I106" s="301"/>
      <c r="J106" s="301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294"/>
      <c r="AA106" s="294"/>
      <c r="AB106" s="294"/>
      <c r="AC106" s="294"/>
      <c r="AD106" s="294"/>
      <c r="AE106" s="294"/>
      <c r="AF106" s="294" t="s">
        <v>18</v>
      </c>
      <c r="AG106" s="294"/>
      <c r="AH106" s="294"/>
      <c r="AI106" s="294"/>
      <c r="AJ106" s="294"/>
      <c r="AK106" s="294" t="s">
        <v>19</v>
      </c>
      <c r="AL106" s="294"/>
      <c r="AM106" s="294"/>
      <c r="AN106" s="294"/>
      <c r="AO106" s="294"/>
      <c r="AP106" s="294"/>
      <c r="AQ106" s="294" t="s">
        <v>20</v>
      </c>
      <c r="AR106" s="294"/>
      <c r="AS106" s="294"/>
      <c r="AT106" s="294"/>
      <c r="AU106" s="294"/>
      <c r="AV106" s="294"/>
      <c r="AW106" s="294"/>
      <c r="AX106" s="294"/>
      <c r="AY106" s="294"/>
      <c r="AZ106" s="294"/>
    </row>
    <row r="107" spans="1:58" ht="33.75" customHeight="1">
      <c r="A107" s="87"/>
      <c r="B107" s="301"/>
      <c r="C107" s="301"/>
      <c r="D107" s="301"/>
      <c r="E107" s="301"/>
      <c r="F107" s="301"/>
      <c r="G107" s="301"/>
      <c r="H107" s="301"/>
      <c r="I107" s="301"/>
      <c r="J107" s="301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</row>
    <row r="108" spans="1:58">
      <c r="A108" s="86"/>
      <c r="B108" s="294">
        <v>1</v>
      </c>
      <c r="C108" s="294"/>
      <c r="D108" s="294"/>
      <c r="E108" s="294"/>
      <c r="F108" s="294"/>
      <c r="G108" s="294"/>
      <c r="H108" s="294"/>
      <c r="I108" s="294"/>
      <c r="J108" s="294"/>
      <c r="K108" s="294">
        <v>2</v>
      </c>
      <c r="L108" s="294"/>
      <c r="M108" s="294"/>
      <c r="N108" s="294"/>
      <c r="O108" s="294"/>
      <c r="P108" s="294"/>
      <c r="Q108" s="294"/>
      <c r="R108" s="294"/>
      <c r="S108" s="294"/>
      <c r="T108" s="294">
        <v>3</v>
      </c>
      <c r="U108" s="294"/>
      <c r="V108" s="294">
        <v>4</v>
      </c>
      <c r="W108" s="294"/>
      <c r="X108" s="294"/>
      <c r="Y108" s="294"/>
      <c r="Z108" s="294">
        <v>5</v>
      </c>
      <c r="AA108" s="294"/>
      <c r="AB108" s="294"/>
      <c r="AC108" s="294"/>
      <c r="AD108" s="294"/>
      <c r="AE108" s="294"/>
      <c r="AF108" s="294">
        <v>6</v>
      </c>
      <c r="AG108" s="294"/>
      <c r="AH108" s="294"/>
      <c r="AI108" s="294"/>
      <c r="AJ108" s="294"/>
      <c r="AK108" s="294">
        <v>7</v>
      </c>
      <c r="AL108" s="294"/>
      <c r="AM108" s="294"/>
      <c r="AN108" s="294"/>
      <c r="AO108" s="294"/>
      <c r="AP108" s="294"/>
      <c r="AQ108" s="294">
        <v>8</v>
      </c>
      <c r="AR108" s="294"/>
      <c r="AS108" s="294"/>
      <c r="AT108" s="294"/>
      <c r="AU108" s="294"/>
      <c r="AV108" s="294"/>
      <c r="AW108" s="294">
        <v>9</v>
      </c>
      <c r="AX108" s="294"/>
      <c r="AY108" s="294"/>
      <c r="AZ108" s="294"/>
    </row>
    <row r="109" spans="1:58" ht="31.5" customHeight="1">
      <c r="A109" s="86"/>
      <c r="B109" s="303" t="s">
        <v>361</v>
      </c>
      <c r="C109" s="304"/>
      <c r="D109" s="304"/>
      <c r="E109" s="304"/>
      <c r="F109" s="304"/>
      <c r="G109" s="304"/>
      <c r="H109" s="304"/>
      <c r="I109" s="304"/>
      <c r="J109" s="305"/>
      <c r="K109" s="294" t="s">
        <v>520</v>
      </c>
      <c r="L109" s="294"/>
      <c r="M109" s="294"/>
      <c r="N109" s="294"/>
      <c r="O109" s="294"/>
      <c r="P109" s="294"/>
      <c r="Q109" s="294"/>
      <c r="R109" s="294"/>
      <c r="S109" s="294"/>
      <c r="T109" s="295" t="s">
        <v>23</v>
      </c>
      <c r="U109" s="295"/>
      <c r="V109" s="296">
        <v>1</v>
      </c>
      <c r="W109" s="296"/>
      <c r="X109" s="296"/>
      <c r="Y109" s="296"/>
      <c r="Z109" s="293">
        <f>AF109+AK109+AQ109</f>
        <v>67981.01999999999</v>
      </c>
      <c r="AA109" s="293"/>
      <c r="AB109" s="293"/>
      <c r="AC109" s="293"/>
      <c r="AD109" s="293"/>
      <c r="AE109" s="293"/>
      <c r="AF109" s="297">
        <v>45320.52</v>
      </c>
      <c r="AG109" s="298"/>
      <c r="AH109" s="298"/>
      <c r="AI109" s="298"/>
      <c r="AJ109" s="299"/>
      <c r="AK109" s="293"/>
      <c r="AL109" s="293"/>
      <c r="AM109" s="293"/>
      <c r="AN109" s="293"/>
      <c r="AO109" s="293"/>
      <c r="AP109" s="293"/>
      <c r="AQ109" s="293">
        <v>22660.5</v>
      </c>
      <c r="AR109" s="293"/>
      <c r="AS109" s="293"/>
      <c r="AT109" s="293"/>
      <c r="AU109" s="293"/>
      <c r="AV109" s="293"/>
      <c r="AW109" s="293">
        <f t="shared" ref="AW109:AW114" si="12">V109*Z109*12</f>
        <v>815772.23999999987</v>
      </c>
      <c r="AX109" s="293"/>
      <c r="AY109" s="293"/>
      <c r="AZ109" s="293"/>
    </row>
    <row r="110" spans="1:58" ht="32.25" customHeight="1">
      <c r="A110" s="86"/>
      <c r="B110" s="306"/>
      <c r="C110" s="307"/>
      <c r="D110" s="307"/>
      <c r="E110" s="307"/>
      <c r="F110" s="307"/>
      <c r="G110" s="307"/>
      <c r="H110" s="307"/>
      <c r="I110" s="307"/>
      <c r="J110" s="308"/>
      <c r="K110" s="294" t="s">
        <v>366</v>
      </c>
      <c r="L110" s="294"/>
      <c r="M110" s="294"/>
      <c r="N110" s="294"/>
      <c r="O110" s="294"/>
      <c r="P110" s="294"/>
      <c r="Q110" s="294"/>
      <c r="R110" s="294"/>
      <c r="S110" s="294"/>
      <c r="T110" s="295" t="s">
        <v>24</v>
      </c>
      <c r="U110" s="295"/>
      <c r="V110" s="296">
        <v>1</v>
      </c>
      <c r="W110" s="296"/>
      <c r="X110" s="296"/>
      <c r="Y110" s="296"/>
      <c r="Z110" s="293">
        <f t="shared" ref="Z110:Z114" si="13">AF110+AK110+AQ110</f>
        <v>48043.519999999997</v>
      </c>
      <c r="AA110" s="293"/>
      <c r="AB110" s="293"/>
      <c r="AC110" s="293"/>
      <c r="AD110" s="293"/>
      <c r="AE110" s="293"/>
      <c r="AF110" s="297">
        <v>40320.519999999997</v>
      </c>
      <c r="AG110" s="298"/>
      <c r="AH110" s="298"/>
      <c r="AI110" s="298"/>
      <c r="AJ110" s="299"/>
      <c r="AK110" s="293"/>
      <c r="AL110" s="293"/>
      <c r="AM110" s="293"/>
      <c r="AN110" s="293"/>
      <c r="AO110" s="293"/>
      <c r="AP110" s="293"/>
      <c r="AQ110" s="293">
        <v>7723</v>
      </c>
      <c r="AR110" s="293"/>
      <c r="AS110" s="293"/>
      <c r="AT110" s="293"/>
      <c r="AU110" s="293"/>
      <c r="AV110" s="293"/>
      <c r="AW110" s="293">
        <f t="shared" si="12"/>
        <v>576522.23999999999</v>
      </c>
      <c r="AX110" s="293"/>
      <c r="AY110" s="293"/>
      <c r="AZ110" s="293"/>
    </row>
    <row r="111" spans="1:58" ht="15" customHeight="1">
      <c r="A111" s="86"/>
      <c r="B111" s="303" t="s">
        <v>367</v>
      </c>
      <c r="C111" s="304"/>
      <c r="D111" s="304"/>
      <c r="E111" s="304"/>
      <c r="F111" s="304"/>
      <c r="G111" s="304"/>
      <c r="H111" s="304"/>
      <c r="I111" s="304"/>
      <c r="J111" s="305"/>
      <c r="K111" s="294" t="s">
        <v>536</v>
      </c>
      <c r="L111" s="294"/>
      <c r="M111" s="294"/>
      <c r="N111" s="294"/>
      <c r="O111" s="294"/>
      <c r="P111" s="294"/>
      <c r="Q111" s="294"/>
      <c r="R111" s="294"/>
      <c r="S111" s="294"/>
      <c r="T111" s="295" t="s">
        <v>296</v>
      </c>
      <c r="U111" s="295"/>
      <c r="V111" s="300">
        <v>6</v>
      </c>
      <c r="W111" s="300"/>
      <c r="X111" s="300"/>
      <c r="Y111" s="300"/>
      <c r="Z111" s="293">
        <f t="shared" si="13"/>
        <v>30785.45</v>
      </c>
      <c r="AA111" s="293"/>
      <c r="AB111" s="293"/>
      <c r="AC111" s="293"/>
      <c r="AD111" s="293"/>
      <c r="AE111" s="293"/>
      <c r="AF111" s="297">
        <v>21463.75</v>
      </c>
      <c r="AG111" s="298"/>
      <c r="AH111" s="298"/>
      <c r="AI111" s="298"/>
      <c r="AJ111" s="299"/>
      <c r="AK111" s="297">
        <v>4660.7</v>
      </c>
      <c r="AL111" s="298"/>
      <c r="AM111" s="298"/>
      <c r="AN111" s="298"/>
      <c r="AO111" s="298"/>
      <c r="AP111" s="299"/>
      <c r="AQ111" s="293">
        <v>4661</v>
      </c>
      <c r="AR111" s="293"/>
      <c r="AS111" s="293"/>
      <c r="AT111" s="293"/>
      <c r="AU111" s="293"/>
      <c r="AV111" s="293"/>
      <c r="AW111" s="293">
        <f t="shared" si="12"/>
        <v>2216552.4000000004</v>
      </c>
      <c r="AX111" s="293"/>
      <c r="AY111" s="293"/>
      <c r="AZ111" s="293"/>
    </row>
    <row r="112" spans="1:58" ht="15" customHeight="1">
      <c r="A112" s="86"/>
      <c r="B112" s="306"/>
      <c r="C112" s="307"/>
      <c r="D112" s="307"/>
      <c r="E112" s="307"/>
      <c r="F112" s="307"/>
      <c r="G112" s="307"/>
      <c r="H112" s="307"/>
      <c r="I112" s="307"/>
      <c r="J112" s="308"/>
      <c r="K112" s="294" t="s">
        <v>540</v>
      </c>
      <c r="L112" s="294"/>
      <c r="M112" s="294"/>
      <c r="N112" s="294"/>
      <c r="O112" s="294"/>
      <c r="P112" s="294"/>
      <c r="Q112" s="294"/>
      <c r="R112" s="294"/>
      <c r="S112" s="294"/>
      <c r="T112" s="295" t="s">
        <v>362</v>
      </c>
      <c r="U112" s="295"/>
      <c r="V112" s="300">
        <v>0.68</v>
      </c>
      <c r="W112" s="300"/>
      <c r="X112" s="300"/>
      <c r="Y112" s="300"/>
      <c r="Z112" s="293">
        <f t="shared" si="13"/>
        <v>24961.86</v>
      </c>
      <c r="AA112" s="293"/>
      <c r="AB112" s="293"/>
      <c r="AC112" s="293"/>
      <c r="AD112" s="293"/>
      <c r="AE112" s="293"/>
      <c r="AF112" s="297">
        <v>19624</v>
      </c>
      <c r="AG112" s="298"/>
      <c r="AH112" s="298"/>
      <c r="AI112" s="298"/>
      <c r="AJ112" s="299"/>
      <c r="AK112" s="297">
        <v>2668.86</v>
      </c>
      <c r="AL112" s="298"/>
      <c r="AM112" s="298"/>
      <c r="AN112" s="298"/>
      <c r="AO112" s="298"/>
      <c r="AP112" s="299"/>
      <c r="AQ112" s="293">
        <v>2669</v>
      </c>
      <c r="AR112" s="293"/>
      <c r="AS112" s="293"/>
      <c r="AT112" s="293"/>
      <c r="AU112" s="293"/>
      <c r="AV112" s="293"/>
      <c r="AW112" s="293">
        <f>V112*Z112*12</f>
        <v>203688.7776</v>
      </c>
      <c r="AX112" s="293"/>
      <c r="AY112" s="293"/>
      <c r="AZ112" s="293"/>
    </row>
    <row r="113" spans="1:54" ht="33" customHeight="1">
      <c r="A113" s="86"/>
      <c r="B113" s="306"/>
      <c r="C113" s="307"/>
      <c r="D113" s="307"/>
      <c r="E113" s="307"/>
      <c r="F113" s="307"/>
      <c r="G113" s="307"/>
      <c r="H113" s="307"/>
      <c r="I113" s="307"/>
      <c r="J113" s="308"/>
      <c r="K113" s="294" t="s">
        <v>541</v>
      </c>
      <c r="L113" s="294"/>
      <c r="M113" s="294"/>
      <c r="N113" s="294"/>
      <c r="O113" s="294"/>
      <c r="P113" s="294"/>
      <c r="Q113" s="294"/>
      <c r="R113" s="294"/>
      <c r="S113" s="294"/>
      <c r="T113" s="295" t="s">
        <v>363</v>
      </c>
      <c r="U113" s="295"/>
      <c r="V113" s="300">
        <v>1</v>
      </c>
      <c r="W113" s="300"/>
      <c r="X113" s="300"/>
      <c r="Y113" s="300"/>
      <c r="Z113" s="293">
        <f t="shared" si="13"/>
        <v>30049.5</v>
      </c>
      <c r="AA113" s="293"/>
      <c r="AB113" s="293"/>
      <c r="AC113" s="293"/>
      <c r="AD113" s="293"/>
      <c r="AE113" s="293"/>
      <c r="AF113" s="297">
        <v>21463.75</v>
      </c>
      <c r="AG113" s="298"/>
      <c r="AH113" s="298"/>
      <c r="AI113" s="298"/>
      <c r="AJ113" s="299"/>
      <c r="AK113" s="297">
        <v>4292.75</v>
      </c>
      <c r="AL113" s="298"/>
      <c r="AM113" s="298"/>
      <c r="AN113" s="298"/>
      <c r="AO113" s="298"/>
      <c r="AP113" s="299"/>
      <c r="AQ113" s="293">
        <v>4293</v>
      </c>
      <c r="AR113" s="293"/>
      <c r="AS113" s="293"/>
      <c r="AT113" s="293"/>
      <c r="AU113" s="293"/>
      <c r="AV113" s="293"/>
      <c r="AW113" s="293">
        <f t="shared" si="12"/>
        <v>360594</v>
      </c>
      <c r="AX113" s="293"/>
      <c r="AY113" s="293"/>
      <c r="AZ113" s="293"/>
    </row>
    <row r="114" spans="1:54" ht="33" customHeight="1">
      <c r="A114" s="86"/>
      <c r="B114" s="306"/>
      <c r="C114" s="307"/>
      <c r="D114" s="307"/>
      <c r="E114" s="307"/>
      <c r="F114" s="307"/>
      <c r="G114" s="307"/>
      <c r="H114" s="307"/>
      <c r="I114" s="307"/>
      <c r="J114" s="308"/>
      <c r="K114" s="294" t="s">
        <v>542</v>
      </c>
      <c r="L114" s="294"/>
      <c r="M114" s="294"/>
      <c r="N114" s="294"/>
      <c r="O114" s="294"/>
      <c r="P114" s="294"/>
      <c r="Q114" s="294"/>
      <c r="R114" s="294"/>
      <c r="S114" s="294"/>
      <c r="T114" s="295" t="s">
        <v>364</v>
      </c>
      <c r="U114" s="295"/>
      <c r="V114" s="300">
        <v>0.5</v>
      </c>
      <c r="W114" s="300"/>
      <c r="X114" s="300"/>
      <c r="Y114" s="300"/>
      <c r="Z114" s="293">
        <f t="shared" si="13"/>
        <v>21748</v>
      </c>
      <c r="AA114" s="293"/>
      <c r="AB114" s="293"/>
      <c r="AC114" s="293"/>
      <c r="AD114" s="293"/>
      <c r="AE114" s="293"/>
      <c r="AF114" s="297">
        <v>18091</v>
      </c>
      <c r="AG114" s="298"/>
      <c r="AH114" s="298"/>
      <c r="AI114" s="298"/>
      <c r="AJ114" s="299"/>
      <c r="AK114" s="293"/>
      <c r="AL114" s="293"/>
      <c r="AM114" s="293"/>
      <c r="AN114" s="293"/>
      <c r="AO114" s="293"/>
      <c r="AP114" s="293"/>
      <c r="AQ114" s="293">
        <v>3657</v>
      </c>
      <c r="AR114" s="293"/>
      <c r="AS114" s="293"/>
      <c r="AT114" s="293"/>
      <c r="AU114" s="293"/>
      <c r="AV114" s="293"/>
      <c r="AW114" s="293">
        <f t="shared" si="12"/>
        <v>130488</v>
      </c>
      <c r="AX114" s="293"/>
      <c r="AY114" s="293"/>
      <c r="AZ114" s="293"/>
    </row>
    <row r="115" spans="1:54" ht="15" customHeight="1">
      <c r="A115" s="86"/>
      <c r="B115" s="303" t="s">
        <v>368</v>
      </c>
      <c r="C115" s="304"/>
      <c r="D115" s="304"/>
      <c r="E115" s="304"/>
      <c r="F115" s="304"/>
      <c r="G115" s="304"/>
      <c r="H115" s="304"/>
      <c r="I115" s="304"/>
      <c r="J115" s="305"/>
      <c r="K115" s="294" t="s">
        <v>543</v>
      </c>
      <c r="L115" s="294"/>
      <c r="M115" s="294"/>
      <c r="N115" s="294"/>
      <c r="O115" s="294"/>
      <c r="P115" s="294"/>
      <c r="Q115" s="294"/>
      <c r="R115" s="294"/>
      <c r="S115" s="294"/>
      <c r="T115" s="295" t="s">
        <v>365</v>
      </c>
      <c r="U115" s="295"/>
      <c r="V115" s="296">
        <v>6</v>
      </c>
      <c r="W115" s="296"/>
      <c r="X115" s="296"/>
      <c r="Y115" s="296"/>
      <c r="Z115" s="293">
        <f t="shared" ref="Z115:Z122" si="14">AF115+AK115+AQ115</f>
        <v>23024</v>
      </c>
      <c r="AA115" s="293"/>
      <c r="AB115" s="293"/>
      <c r="AC115" s="293"/>
      <c r="AD115" s="293"/>
      <c r="AE115" s="293"/>
      <c r="AF115" s="297">
        <v>16557</v>
      </c>
      <c r="AG115" s="298"/>
      <c r="AH115" s="298"/>
      <c r="AI115" s="298"/>
      <c r="AJ115" s="299"/>
      <c r="AK115" s="293"/>
      <c r="AL115" s="293"/>
      <c r="AM115" s="293"/>
      <c r="AN115" s="293"/>
      <c r="AO115" s="293"/>
      <c r="AP115" s="293"/>
      <c r="AQ115" s="293">
        <v>6467</v>
      </c>
      <c r="AR115" s="293"/>
      <c r="AS115" s="293"/>
      <c r="AT115" s="293"/>
      <c r="AU115" s="293"/>
      <c r="AV115" s="293"/>
      <c r="AW115" s="293">
        <f t="shared" ref="AW115:AW122" si="15">V115*Z115*12</f>
        <v>1657728</v>
      </c>
      <c r="AX115" s="293"/>
      <c r="AY115" s="293"/>
      <c r="AZ115" s="293"/>
    </row>
    <row r="116" spans="1:54" ht="15" customHeight="1">
      <c r="A116" s="86"/>
      <c r="B116" s="306"/>
      <c r="C116" s="307"/>
      <c r="D116" s="307"/>
      <c r="E116" s="307"/>
      <c r="F116" s="307"/>
      <c r="G116" s="307"/>
      <c r="H116" s="307"/>
      <c r="I116" s="307"/>
      <c r="J116" s="308"/>
      <c r="K116" s="294" t="s">
        <v>369</v>
      </c>
      <c r="L116" s="294"/>
      <c r="M116" s="294"/>
      <c r="N116" s="294"/>
      <c r="O116" s="294"/>
      <c r="P116" s="294"/>
      <c r="Q116" s="294"/>
      <c r="R116" s="294"/>
      <c r="S116" s="294"/>
      <c r="T116" s="295" t="s">
        <v>371</v>
      </c>
      <c r="U116" s="295"/>
      <c r="V116" s="296">
        <v>1</v>
      </c>
      <c r="W116" s="296"/>
      <c r="X116" s="296"/>
      <c r="Y116" s="296"/>
      <c r="Z116" s="293">
        <f t="shared" si="14"/>
        <v>29346</v>
      </c>
      <c r="AA116" s="293"/>
      <c r="AB116" s="293"/>
      <c r="AC116" s="293"/>
      <c r="AD116" s="293"/>
      <c r="AE116" s="293"/>
      <c r="AF116" s="297">
        <v>19011</v>
      </c>
      <c r="AG116" s="298"/>
      <c r="AH116" s="298"/>
      <c r="AI116" s="298"/>
      <c r="AJ116" s="299"/>
      <c r="AK116" s="293"/>
      <c r="AL116" s="293"/>
      <c r="AM116" s="293"/>
      <c r="AN116" s="293"/>
      <c r="AO116" s="293"/>
      <c r="AP116" s="293"/>
      <c r="AQ116" s="293">
        <v>10335</v>
      </c>
      <c r="AR116" s="293"/>
      <c r="AS116" s="293"/>
      <c r="AT116" s="293"/>
      <c r="AU116" s="293"/>
      <c r="AV116" s="293"/>
      <c r="AW116" s="293">
        <f t="shared" si="15"/>
        <v>352152</v>
      </c>
      <c r="AX116" s="293"/>
      <c r="AY116" s="293"/>
      <c r="AZ116" s="293"/>
    </row>
    <row r="117" spans="1:54" ht="15" customHeight="1">
      <c r="A117" s="86"/>
      <c r="B117" s="294" t="s">
        <v>370</v>
      </c>
      <c r="C117" s="294"/>
      <c r="D117" s="294"/>
      <c r="E117" s="294"/>
      <c r="F117" s="294"/>
      <c r="G117" s="294"/>
      <c r="H117" s="294"/>
      <c r="I117" s="294"/>
      <c r="J117" s="294"/>
      <c r="K117" s="294" t="s">
        <v>544</v>
      </c>
      <c r="L117" s="294"/>
      <c r="M117" s="294"/>
      <c r="N117" s="294"/>
      <c r="O117" s="294"/>
      <c r="P117" s="294"/>
      <c r="Q117" s="294"/>
      <c r="R117" s="294"/>
      <c r="S117" s="294"/>
      <c r="T117" s="295" t="s">
        <v>375</v>
      </c>
      <c r="U117" s="295"/>
      <c r="V117" s="296">
        <v>1.5</v>
      </c>
      <c r="W117" s="296"/>
      <c r="X117" s="296"/>
      <c r="Y117" s="296"/>
      <c r="Z117" s="293">
        <f t="shared" si="14"/>
        <v>18572</v>
      </c>
      <c r="AA117" s="293"/>
      <c r="AB117" s="293"/>
      <c r="AC117" s="293"/>
      <c r="AD117" s="293"/>
      <c r="AE117" s="293"/>
      <c r="AF117" s="297">
        <v>12878</v>
      </c>
      <c r="AG117" s="298"/>
      <c r="AH117" s="298"/>
      <c r="AI117" s="298"/>
      <c r="AJ117" s="299"/>
      <c r="AK117" s="293"/>
      <c r="AL117" s="293"/>
      <c r="AM117" s="293"/>
      <c r="AN117" s="293"/>
      <c r="AO117" s="293"/>
      <c r="AP117" s="293"/>
      <c r="AQ117" s="293">
        <v>5694</v>
      </c>
      <c r="AR117" s="293"/>
      <c r="AS117" s="293"/>
      <c r="AT117" s="293"/>
      <c r="AU117" s="293"/>
      <c r="AV117" s="293"/>
      <c r="AW117" s="293">
        <f t="shared" si="15"/>
        <v>334296</v>
      </c>
      <c r="AX117" s="293"/>
      <c r="AY117" s="293"/>
      <c r="AZ117" s="293"/>
    </row>
    <row r="118" spans="1:54" ht="15" customHeight="1">
      <c r="A118" s="86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 t="s">
        <v>537</v>
      </c>
      <c r="L118" s="294"/>
      <c r="M118" s="294"/>
      <c r="N118" s="294"/>
      <c r="O118" s="294"/>
      <c r="P118" s="294"/>
      <c r="Q118" s="294"/>
      <c r="R118" s="294"/>
      <c r="S118" s="294"/>
      <c r="T118" s="295" t="s">
        <v>375</v>
      </c>
      <c r="U118" s="295"/>
      <c r="V118" s="296">
        <v>1</v>
      </c>
      <c r="W118" s="296"/>
      <c r="X118" s="296"/>
      <c r="Y118" s="296"/>
      <c r="Z118" s="293">
        <f t="shared" si="14"/>
        <v>18572</v>
      </c>
      <c r="AA118" s="293"/>
      <c r="AB118" s="293"/>
      <c r="AC118" s="293"/>
      <c r="AD118" s="293"/>
      <c r="AE118" s="293"/>
      <c r="AF118" s="297">
        <v>12878</v>
      </c>
      <c r="AG118" s="298"/>
      <c r="AH118" s="298"/>
      <c r="AI118" s="298"/>
      <c r="AJ118" s="299"/>
      <c r="AK118" s="293"/>
      <c r="AL118" s="293"/>
      <c r="AM118" s="293"/>
      <c r="AN118" s="293"/>
      <c r="AO118" s="293"/>
      <c r="AP118" s="293"/>
      <c r="AQ118" s="293">
        <v>5694</v>
      </c>
      <c r="AR118" s="293"/>
      <c r="AS118" s="293"/>
      <c r="AT118" s="293"/>
      <c r="AU118" s="293"/>
      <c r="AV118" s="293"/>
      <c r="AW118" s="293">
        <f t="shared" si="15"/>
        <v>222864</v>
      </c>
      <c r="AX118" s="293"/>
      <c r="AY118" s="293"/>
      <c r="AZ118" s="293"/>
    </row>
    <row r="119" spans="1:54" ht="15" customHeight="1">
      <c r="A119" s="86"/>
      <c r="B119" s="294"/>
      <c r="C119" s="294"/>
      <c r="D119" s="294"/>
      <c r="E119" s="294"/>
      <c r="F119" s="294"/>
      <c r="G119" s="294"/>
      <c r="H119" s="294"/>
      <c r="I119" s="294"/>
      <c r="J119" s="294"/>
      <c r="K119" s="294" t="s">
        <v>539</v>
      </c>
      <c r="L119" s="294"/>
      <c r="M119" s="294"/>
      <c r="N119" s="294"/>
      <c r="O119" s="294"/>
      <c r="P119" s="294"/>
      <c r="Q119" s="294"/>
      <c r="R119" s="294"/>
      <c r="S119" s="294"/>
      <c r="T119" s="295" t="s">
        <v>374</v>
      </c>
      <c r="U119" s="295"/>
      <c r="V119" s="296">
        <v>0.5</v>
      </c>
      <c r="W119" s="296"/>
      <c r="X119" s="296"/>
      <c r="Y119" s="296"/>
      <c r="Z119" s="293">
        <f t="shared" si="14"/>
        <v>18572</v>
      </c>
      <c r="AA119" s="293"/>
      <c r="AB119" s="293"/>
      <c r="AC119" s="293"/>
      <c r="AD119" s="293"/>
      <c r="AE119" s="293"/>
      <c r="AF119" s="297">
        <v>12878</v>
      </c>
      <c r="AG119" s="298"/>
      <c r="AH119" s="298"/>
      <c r="AI119" s="298"/>
      <c r="AJ119" s="299"/>
      <c r="AK119" s="293"/>
      <c r="AL119" s="293"/>
      <c r="AM119" s="293"/>
      <c r="AN119" s="293"/>
      <c r="AO119" s="293"/>
      <c r="AP119" s="293"/>
      <c r="AQ119" s="293">
        <v>5694</v>
      </c>
      <c r="AR119" s="293"/>
      <c r="AS119" s="293"/>
      <c r="AT119" s="293"/>
      <c r="AU119" s="293"/>
      <c r="AV119" s="293"/>
      <c r="AW119" s="293">
        <f t="shared" si="15"/>
        <v>111432</v>
      </c>
      <c r="AX119" s="293"/>
      <c r="AY119" s="293"/>
      <c r="AZ119" s="293"/>
    </row>
    <row r="120" spans="1:54" ht="15" customHeight="1">
      <c r="A120" s="86"/>
      <c r="B120" s="294"/>
      <c r="C120" s="294"/>
      <c r="D120" s="294"/>
      <c r="E120" s="294"/>
      <c r="F120" s="294"/>
      <c r="G120" s="294"/>
      <c r="H120" s="294"/>
      <c r="I120" s="294"/>
      <c r="J120" s="294"/>
      <c r="K120" s="294" t="s">
        <v>539</v>
      </c>
      <c r="L120" s="294"/>
      <c r="M120" s="294"/>
      <c r="N120" s="294"/>
      <c r="O120" s="294"/>
      <c r="P120" s="294"/>
      <c r="Q120" s="294"/>
      <c r="R120" s="294"/>
      <c r="S120" s="294"/>
      <c r="T120" s="295" t="s">
        <v>374</v>
      </c>
      <c r="U120" s="295"/>
      <c r="V120" s="296">
        <v>0.5</v>
      </c>
      <c r="W120" s="296"/>
      <c r="X120" s="296"/>
      <c r="Y120" s="296"/>
      <c r="Z120" s="293">
        <f t="shared" si="14"/>
        <v>18572</v>
      </c>
      <c r="AA120" s="293"/>
      <c r="AB120" s="293"/>
      <c r="AC120" s="293"/>
      <c r="AD120" s="293"/>
      <c r="AE120" s="293"/>
      <c r="AF120" s="297">
        <v>12878</v>
      </c>
      <c r="AG120" s="298"/>
      <c r="AH120" s="298"/>
      <c r="AI120" s="298"/>
      <c r="AJ120" s="299"/>
      <c r="AK120" s="293"/>
      <c r="AL120" s="293"/>
      <c r="AM120" s="293"/>
      <c r="AN120" s="293"/>
      <c r="AO120" s="293"/>
      <c r="AP120" s="293"/>
      <c r="AQ120" s="293">
        <v>5694</v>
      </c>
      <c r="AR120" s="293"/>
      <c r="AS120" s="293"/>
      <c r="AT120" s="293"/>
      <c r="AU120" s="293"/>
      <c r="AV120" s="293"/>
      <c r="AW120" s="293">
        <f t="shared" si="15"/>
        <v>111432</v>
      </c>
      <c r="AX120" s="293"/>
      <c r="AY120" s="293"/>
      <c r="AZ120" s="293"/>
    </row>
    <row r="121" spans="1:54" ht="15" customHeight="1">
      <c r="A121" s="86"/>
      <c r="B121" s="294"/>
      <c r="C121" s="294"/>
      <c r="D121" s="294"/>
      <c r="E121" s="294"/>
      <c r="F121" s="294"/>
      <c r="G121" s="294"/>
      <c r="H121" s="294"/>
      <c r="I121" s="294"/>
      <c r="J121" s="294"/>
      <c r="K121" s="294" t="s">
        <v>538</v>
      </c>
      <c r="L121" s="294"/>
      <c r="M121" s="294"/>
      <c r="N121" s="294"/>
      <c r="O121" s="294"/>
      <c r="P121" s="294"/>
      <c r="Q121" s="294"/>
      <c r="R121" s="294"/>
      <c r="S121" s="294"/>
      <c r="T121" s="295" t="s">
        <v>375</v>
      </c>
      <c r="U121" s="295"/>
      <c r="V121" s="296">
        <v>1</v>
      </c>
      <c r="W121" s="296"/>
      <c r="X121" s="296"/>
      <c r="Y121" s="296"/>
      <c r="Z121" s="293">
        <f t="shared" si="14"/>
        <v>17850</v>
      </c>
      <c r="AA121" s="293"/>
      <c r="AB121" s="293"/>
      <c r="AC121" s="293"/>
      <c r="AD121" s="293"/>
      <c r="AE121" s="293"/>
      <c r="AF121" s="297">
        <v>12878</v>
      </c>
      <c r="AG121" s="298"/>
      <c r="AH121" s="298"/>
      <c r="AI121" s="298"/>
      <c r="AJ121" s="299"/>
      <c r="AK121" s="293">
        <v>954</v>
      </c>
      <c r="AL121" s="293"/>
      <c r="AM121" s="293"/>
      <c r="AN121" s="293"/>
      <c r="AO121" s="293"/>
      <c r="AP121" s="293"/>
      <c r="AQ121" s="293">
        <v>4018</v>
      </c>
      <c r="AR121" s="293"/>
      <c r="AS121" s="293"/>
      <c r="AT121" s="293"/>
      <c r="AU121" s="293"/>
      <c r="AV121" s="293"/>
      <c r="AW121" s="293">
        <f t="shared" si="15"/>
        <v>214200</v>
      </c>
      <c r="AX121" s="293"/>
      <c r="AY121" s="293"/>
      <c r="AZ121" s="293"/>
    </row>
    <row r="122" spans="1:54" ht="15" customHeight="1">
      <c r="A122" s="86"/>
      <c r="B122" s="294"/>
      <c r="C122" s="294"/>
      <c r="D122" s="294"/>
      <c r="E122" s="294"/>
      <c r="F122" s="294"/>
      <c r="G122" s="294"/>
      <c r="H122" s="294"/>
      <c r="I122" s="294"/>
      <c r="J122" s="294"/>
      <c r="K122" s="294" t="s">
        <v>545</v>
      </c>
      <c r="L122" s="294"/>
      <c r="M122" s="294"/>
      <c r="N122" s="294"/>
      <c r="O122" s="294"/>
      <c r="P122" s="294"/>
      <c r="Q122" s="294"/>
      <c r="R122" s="294"/>
      <c r="S122" s="294"/>
      <c r="T122" s="295" t="s">
        <v>375</v>
      </c>
      <c r="U122" s="295"/>
      <c r="V122" s="296">
        <v>1.5</v>
      </c>
      <c r="W122" s="296"/>
      <c r="X122" s="296"/>
      <c r="Y122" s="296"/>
      <c r="Z122" s="293">
        <f t="shared" si="14"/>
        <v>19198</v>
      </c>
      <c r="AA122" s="293"/>
      <c r="AB122" s="293"/>
      <c r="AC122" s="293"/>
      <c r="AD122" s="293"/>
      <c r="AE122" s="293"/>
      <c r="AF122" s="297">
        <v>12878</v>
      </c>
      <c r="AG122" s="298"/>
      <c r="AH122" s="298"/>
      <c r="AI122" s="298"/>
      <c r="AJ122" s="299"/>
      <c r="AK122" s="293">
        <v>626</v>
      </c>
      <c r="AL122" s="293"/>
      <c r="AM122" s="293"/>
      <c r="AN122" s="293"/>
      <c r="AO122" s="293"/>
      <c r="AP122" s="293"/>
      <c r="AQ122" s="293">
        <v>5694</v>
      </c>
      <c r="AR122" s="293"/>
      <c r="AS122" s="293"/>
      <c r="AT122" s="293"/>
      <c r="AU122" s="293"/>
      <c r="AV122" s="293"/>
      <c r="AW122" s="293">
        <f t="shared" si="15"/>
        <v>345564</v>
      </c>
      <c r="AX122" s="293"/>
      <c r="AY122" s="293"/>
      <c r="AZ122" s="293"/>
    </row>
    <row r="123" spans="1:54" ht="15" customHeight="1">
      <c r="A123" s="86"/>
      <c r="B123" s="294"/>
      <c r="C123" s="294"/>
      <c r="D123" s="294"/>
      <c r="E123" s="294"/>
      <c r="F123" s="294"/>
      <c r="G123" s="294"/>
      <c r="H123" s="294"/>
      <c r="I123" s="294"/>
      <c r="J123" s="294"/>
      <c r="K123" s="294" t="s">
        <v>372</v>
      </c>
      <c r="L123" s="294"/>
      <c r="M123" s="294"/>
      <c r="N123" s="294"/>
      <c r="O123" s="294"/>
      <c r="P123" s="294"/>
      <c r="Q123" s="294"/>
      <c r="R123" s="294"/>
      <c r="S123" s="294"/>
      <c r="T123" s="295" t="s">
        <v>374</v>
      </c>
      <c r="U123" s="295"/>
      <c r="V123" s="296">
        <v>0.5</v>
      </c>
      <c r="W123" s="296"/>
      <c r="X123" s="296"/>
      <c r="Y123" s="296"/>
      <c r="Z123" s="293">
        <f t="shared" ref="Z123:Z124" si="16">AF123+AK123+AQ123</f>
        <v>18572</v>
      </c>
      <c r="AA123" s="293"/>
      <c r="AB123" s="293"/>
      <c r="AC123" s="293"/>
      <c r="AD123" s="293"/>
      <c r="AE123" s="293"/>
      <c r="AF123" s="297">
        <v>12878</v>
      </c>
      <c r="AG123" s="298"/>
      <c r="AH123" s="298"/>
      <c r="AI123" s="298"/>
      <c r="AJ123" s="299"/>
      <c r="AK123" s="293"/>
      <c r="AL123" s="293"/>
      <c r="AM123" s="293"/>
      <c r="AN123" s="293"/>
      <c r="AO123" s="293"/>
      <c r="AP123" s="293"/>
      <c r="AQ123" s="293">
        <v>5694</v>
      </c>
      <c r="AR123" s="293"/>
      <c r="AS123" s="293"/>
      <c r="AT123" s="293"/>
      <c r="AU123" s="293"/>
      <c r="AV123" s="293"/>
      <c r="AW123" s="293">
        <f t="shared" ref="AW123:AW124" si="17">V123*Z123*12</f>
        <v>111432</v>
      </c>
      <c r="AX123" s="293"/>
      <c r="AY123" s="293"/>
      <c r="AZ123" s="293"/>
    </row>
    <row r="124" spans="1:54" ht="15" customHeight="1">
      <c r="A124" s="86"/>
      <c r="B124" s="294"/>
      <c r="C124" s="294"/>
      <c r="D124" s="294"/>
      <c r="E124" s="294"/>
      <c r="F124" s="294"/>
      <c r="G124" s="294"/>
      <c r="H124" s="294"/>
      <c r="I124" s="294"/>
      <c r="J124" s="294"/>
      <c r="K124" s="294" t="s">
        <v>373</v>
      </c>
      <c r="L124" s="294"/>
      <c r="M124" s="294"/>
      <c r="N124" s="294"/>
      <c r="O124" s="294"/>
      <c r="P124" s="294"/>
      <c r="Q124" s="294"/>
      <c r="R124" s="294"/>
      <c r="S124" s="294"/>
      <c r="T124" s="295" t="s">
        <v>376</v>
      </c>
      <c r="U124" s="295"/>
      <c r="V124" s="296">
        <v>3</v>
      </c>
      <c r="W124" s="296"/>
      <c r="X124" s="296"/>
      <c r="Y124" s="296"/>
      <c r="Z124" s="293">
        <f t="shared" si="16"/>
        <v>19787</v>
      </c>
      <c r="AA124" s="293"/>
      <c r="AB124" s="293"/>
      <c r="AC124" s="293"/>
      <c r="AD124" s="293"/>
      <c r="AE124" s="293"/>
      <c r="AF124" s="297">
        <v>12878</v>
      </c>
      <c r="AG124" s="298"/>
      <c r="AH124" s="298"/>
      <c r="AI124" s="298"/>
      <c r="AJ124" s="299"/>
      <c r="AK124" s="293">
        <v>1215</v>
      </c>
      <c r="AL124" s="293"/>
      <c r="AM124" s="293"/>
      <c r="AN124" s="293"/>
      <c r="AO124" s="293"/>
      <c r="AP124" s="293"/>
      <c r="AQ124" s="293">
        <v>5694</v>
      </c>
      <c r="AR124" s="293"/>
      <c r="AS124" s="293"/>
      <c r="AT124" s="293"/>
      <c r="AU124" s="293"/>
      <c r="AV124" s="293"/>
      <c r="AW124" s="293">
        <f t="shared" si="17"/>
        <v>712332</v>
      </c>
      <c r="AX124" s="293"/>
      <c r="AY124" s="293"/>
      <c r="AZ124" s="293"/>
      <c r="BB124" s="289"/>
    </row>
    <row r="125" spans="1:54" ht="15" customHeight="1">
      <c r="A125" s="86"/>
      <c r="B125" s="312" t="s">
        <v>378</v>
      </c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4"/>
      <c r="T125" s="295" t="s">
        <v>377</v>
      </c>
      <c r="U125" s="295"/>
      <c r="V125" s="296"/>
      <c r="W125" s="296"/>
      <c r="X125" s="296"/>
      <c r="Y125" s="296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311">
        <v>2126825.98</v>
      </c>
      <c r="AX125" s="311"/>
      <c r="AY125" s="311"/>
      <c r="AZ125" s="311"/>
    </row>
    <row r="126" spans="1:54">
      <c r="A126" s="73"/>
      <c r="B126" s="350" t="s">
        <v>80</v>
      </c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02" t="s">
        <v>138</v>
      </c>
      <c r="U126" s="302"/>
      <c r="V126" s="294"/>
      <c r="W126" s="294"/>
      <c r="X126" s="294"/>
      <c r="Y126" s="294"/>
      <c r="Z126" s="310" t="s">
        <v>26</v>
      </c>
      <c r="AA126" s="310"/>
      <c r="AB126" s="310"/>
      <c r="AC126" s="310"/>
      <c r="AD126" s="310"/>
      <c r="AE126" s="310"/>
      <c r="AF126" s="310" t="s">
        <v>26</v>
      </c>
      <c r="AG126" s="310"/>
      <c r="AH126" s="310"/>
      <c r="AI126" s="310"/>
      <c r="AJ126" s="310"/>
      <c r="AK126" s="310" t="s">
        <v>26</v>
      </c>
      <c r="AL126" s="310"/>
      <c r="AM126" s="310"/>
      <c r="AN126" s="310"/>
      <c r="AO126" s="310"/>
      <c r="AP126" s="310"/>
      <c r="AQ126" s="310" t="s">
        <v>30</v>
      </c>
      <c r="AR126" s="310"/>
      <c r="AS126" s="310"/>
      <c r="AT126" s="310"/>
      <c r="AU126" s="310"/>
      <c r="AV126" s="310"/>
      <c r="AW126" s="351">
        <f>SUM(AW109:AZ125)</f>
        <v>10603875.637600001</v>
      </c>
      <c r="AX126" s="351"/>
      <c r="AY126" s="351"/>
      <c r="AZ126" s="351"/>
      <c r="BA126" s="289"/>
    </row>
    <row r="127" spans="1:54" ht="28.5" customHeight="1">
      <c r="B127" s="324" t="s">
        <v>309</v>
      </c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</row>
    <row r="128" spans="1:54" ht="1.5" customHeight="1"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1:52" ht="30.75" customHeight="1">
      <c r="B129" s="316" t="s">
        <v>163</v>
      </c>
      <c r="C129" s="316"/>
      <c r="D129" s="316"/>
      <c r="E129" s="316"/>
      <c r="F129" s="316"/>
      <c r="G129" s="316"/>
      <c r="H129" s="316"/>
      <c r="I129" s="316"/>
      <c r="J129" s="316"/>
      <c r="K129" s="316"/>
      <c r="L129" s="316" t="s">
        <v>4</v>
      </c>
      <c r="M129" s="316"/>
      <c r="N129" s="316" t="s">
        <v>586</v>
      </c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 t="s">
        <v>585</v>
      </c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 t="s">
        <v>588</v>
      </c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</row>
    <row r="130" spans="1:52" ht="60" customHeight="1"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 t="s">
        <v>305</v>
      </c>
      <c r="O130" s="316"/>
      <c r="P130" s="316"/>
      <c r="Q130" s="316"/>
      <c r="R130" s="316"/>
      <c r="S130" s="316" t="s">
        <v>193</v>
      </c>
      <c r="T130" s="316"/>
      <c r="U130" s="316"/>
      <c r="V130" s="316"/>
      <c r="W130" s="316" t="s">
        <v>191</v>
      </c>
      <c r="X130" s="316"/>
      <c r="Y130" s="316"/>
      <c r="Z130" s="316"/>
      <c r="AA130" s="316" t="s">
        <v>305</v>
      </c>
      <c r="AB130" s="316"/>
      <c r="AC130" s="316"/>
      <c r="AD130" s="316"/>
      <c r="AE130" s="316"/>
      <c r="AF130" s="316" t="s">
        <v>193</v>
      </c>
      <c r="AG130" s="316"/>
      <c r="AH130" s="316"/>
      <c r="AI130" s="316"/>
      <c r="AJ130" s="316" t="s">
        <v>191</v>
      </c>
      <c r="AK130" s="316"/>
      <c r="AL130" s="316"/>
      <c r="AM130" s="316"/>
      <c r="AN130" s="316" t="s">
        <v>305</v>
      </c>
      <c r="AO130" s="316"/>
      <c r="AP130" s="316"/>
      <c r="AQ130" s="316"/>
      <c r="AR130" s="316"/>
      <c r="AS130" s="316" t="s">
        <v>193</v>
      </c>
      <c r="AT130" s="316"/>
      <c r="AU130" s="316"/>
      <c r="AV130" s="316"/>
      <c r="AW130" s="316" t="s">
        <v>191</v>
      </c>
      <c r="AX130" s="316"/>
      <c r="AY130" s="316"/>
      <c r="AZ130" s="316"/>
    </row>
    <row r="131" spans="1:52">
      <c r="B131" s="322">
        <v>1</v>
      </c>
      <c r="C131" s="322"/>
      <c r="D131" s="322"/>
      <c r="E131" s="322"/>
      <c r="F131" s="322"/>
      <c r="G131" s="322"/>
      <c r="H131" s="322"/>
      <c r="I131" s="322"/>
      <c r="J131" s="322"/>
      <c r="K131" s="322"/>
      <c r="L131" s="322">
        <v>2</v>
      </c>
      <c r="M131" s="322"/>
      <c r="N131" s="316">
        <v>3</v>
      </c>
      <c r="O131" s="316"/>
      <c r="P131" s="316"/>
      <c r="Q131" s="316"/>
      <c r="R131" s="316"/>
      <c r="S131" s="316">
        <v>4</v>
      </c>
      <c r="T131" s="316"/>
      <c r="U131" s="316"/>
      <c r="V131" s="316"/>
      <c r="W131" s="316">
        <v>5</v>
      </c>
      <c r="X131" s="316"/>
      <c r="Y131" s="316"/>
      <c r="Z131" s="316"/>
      <c r="AA131" s="316">
        <v>6</v>
      </c>
      <c r="AB131" s="316"/>
      <c r="AC131" s="316"/>
      <c r="AD131" s="316"/>
      <c r="AE131" s="316"/>
      <c r="AF131" s="316">
        <v>7</v>
      </c>
      <c r="AG131" s="316"/>
      <c r="AH131" s="316"/>
      <c r="AI131" s="316"/>
      <c r="AJ131" s="316">
        <v>8</v>
      </c>
      <c r="AK131" s="316"/>
      <c r="AL131" s="316"/>
      <c r="AM131" s="316"/>
      <c r="AN131" s="316">
        <v>9</v>
      </c>
      <c r="AO131" s="316"/>
      <c r="AP131" s="316"/>
      <c r="AQ131" s="316"/>
      <c r="AR131" s="316"/>
      <c r="AS131" s="316">
        <v>10</v>
      </c>
      <c r="AT131" s="316"/>
      <c r="AU131" s="316"/>
      <c r="AV131" s="316"/>
      <c r="AW131" s="316">
        <v>11</v>
      </c>
      <c r="AX131" s="316"/>
      <c r="AY131" s="316"/>
      <c r="AZ131" s="316"/>
    </row>
    <row r="132" spans="1:52">
      <c r="B132" s="322" t="s">
        <v>379</v>
      </c>
      <c r="C132" s="322"/>
      <c r="D132" s="322"/>
      <c r="E132" s="322"/>
      <c r="F132" s="322"/>
      <c r="G132" s="322"/>
      <c r="H132" s="322"/>
      <c r="I132" s="322"/>
      <c r="J132" s="322"/>
      <c r="K132" s="322"/>
      <c r="L132" s="323" t="s">
        <v>23</v>
      </c>
      <c r="M132" s="323"/>
      <c r="N132" s="326">
        <v>3529.4</v>
      </c>
      <c r="O132" s="326"/>
      <c r="P132" s="326"/>
      <c r="Q132" s="326"/>
      <c r="R132" s="326"/>
      <c r="S132" s="316">
        <v>17</v>
      </c>
      <c r="T132" s="316"/>
      <c r="U132" s="316"/>
      <c r="V132" s="316"/>
      <c r="W132" s="325">
        <v>80000</v>
      </c>
      <c r="X132" s="325"/>
      <c r="Y132" s="325"/>
      <c r="Z132" s="325"/>
      <c r="AA132" s="326">
        <v>3529.4</v>
      </c>
      <c r="AB132" s="326"/>
      <c r="AC132" s="326"/>
      <c r="AD132" s="326"/>
      <c r="AE132" s="326"/>
      <c r="AF132" s="316">
        <v>17</v>
      </c>
      <c r="AG132" s="316"/>
      <c r="AH132" s="316"/>
      <c r="AI132" s="316"/>
      <c r="AJ132" s="325">
        <v>80000</v>
      </c>
      <c r="AK132" s="325"/>
      <c r="AL132" s="325"/>
      <c r="AM132" s="325"/>
      <c r="AN132" s="326">
        <v>3529.41</v>
      </c>
      <c r="AO132" s="326"/>
      <c r="AP132" s="326"/>
      <c r="AQ132" s="326"/>
      <c r="AR132" s="326"/>
      <c r="AS132" s="316">
        <v>17</v>
      </c>
      <c r="AT132" s="316"/>
      <c r="AU132" s="316"/>
      <c r="AV132" s="316"/>
      <c r="AW132" s="325">
        <v>80000</v>
      </c>
      <c r="AX132" s="325"/>
      <c r="AY132" s="325"/>
      <c r="AZ132" s="325"/>
    </row>
    <row r="133" spans="1:52"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3" t="s">
        <v>24</v>
      </c>
      <c r="M133" s="323"/>
      <c r="N133" s="316"/>
      <c r="O133" s="316"/>
      <c r="P133" s="316"/>
      <c r="Q133" s="316"/>
      <c r="R133" s="316"/>
      <c r="S133" s="316"/>
      <c r="T133" s="316"/>
      <c r="U133" s="316"/>
      <c r="V133" s="316"/>
      <c r="W133" s="325"/>
      <c r="X133" s="325"/>
      <c r="Y133" s="325"/>
      <c r="Z133" s="325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25"/>
      <c r="AK133" s="325"/>
      <c r="AL133" s="325"/>
      <c r="AM133" s="325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25"/>
      <c r="AX133" s="325"/>
      <c r="AY133" s="325"/>
      <c r="AZ133" s="325"/>
    </row>
    <row r="134" spans="1:52"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3" t="s">
        <v>25</v>
      </c>
      <c r="M134" s="323"/>
      <c r="N134" s="316"/>
      <c r="O134" s="316"/>
      <c r="P134" s="316"/>
      <c r="Q134" s="316"/>
      <c r="R134" s="316"/>
      <c r="S134" s="316"/>
      <c r="T134" s="316"/>
      <c r="U134" s="316"/>
      <c r="V134" s="316"/>
      <c r="W134" s="325"/>
      <c r="X134" s="325"/>
      <c r="Y134" s="325"/>
      <c r="Z134" s="325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25"/>
      <c r="AK134" s="325"/>
      <c r="AL134" s="325"/>
      <c r="AM134" s="325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25"/>
      <c r="AX134" s="325"/>
      <c r="AY134" s="325"/>
      <c r="AZ134" s="325"/>
    </row>
    <row r="135" spans="1:52">
      <c r="B135" s="320" t="s">
        <v>80</v>
      </c>
      <c r="C135" s="320"/>
      <c r="D135" s="320"/>
      <c r="E135" s="320"/>
      <c r="F135" s="320"/>
      <c r="G135" s="320"/>
      <c r="H135" s="320"/>
      <c r="I135" s="320"/>
      <c r="J135" s="320"/>
      <c r="K135" s="320"/>
      <c r="L135" s="322">
        <v>9000</v>
      </c>
      <c r="M135" s="322"/>
      <c r="N135" s="316" t="s">
        <v>26</v>
      </c>
      <c r="O135" s="316"/>
      <c r="P135" s="316"/>
      <c r="Q135" s="316"/>
      <c r="R135" s="316"/>
      <c r="S135" s="316" t="s">
        <v>26</v>
      </c>
      <c r="T135" s="316"/>
      <c r="U135" s="316"/>
      <c r="V135" s="316"/>
      <c r="W135" s="325">
        <f>SUM(W132:Z134)</f>
        <v>80000</v>
      </c>
      <c r="X135" s="325"/>
      <c r="Y135" s="325"/>
      <c r="Z135" s="325"/>
      <c r="AA135" s="316" t="s">
        <v>26</v>
      </c>
      <c r="AB135" s="316"/>
      <c r="AC135" s="316"/>
      <c r="AD135" s="316"/>
      <c r="AE135" s="316"/>
      <c r="AF135" s="316" t="s">
        <v>26</v>
      </c>
      <c r="AG135" s="316"/>
      <c r="AH135" s="316"/>
      <c r="AI135" s="316"/>
      <c r="AJ135" s="325">
        <f>SUM(AJ132:AM134)</f>
        <v>80000</v>
      </c>
      <c r="AK135" s="325"/>
      <c r="AL135" s="325"/>
      <c r="AM135" s="325"/>
      <c r="AN135" s="316" t="s">
        <v>26</v>
      </c>
      <c r="AO135" s="316"/>
      <c r="AP135" s="316"/>
      <c r="AQ135" s="316"/>
      <c r="AR135" s="316"/>
      <c r="AS135" s="316" t="s">
        <v>26</v>
      </c>
      <c r="AT135" s="316"/>
      <c r="AU135" s="316"/>
      <c r="AV135" s="316"/>
      <c r="AW135" s="325">
        <f>SUM(AW132:AZ134)</f>
        <v>80000</v>
      </c>
      <c r="AX135" s="325"/>
      <c r="AY135" s="325"/>
      <c r="AZ135" s="325"/>
    </row>
    <row r="136" spans="1:52" ht="1.5" customHeight="1"/>
    <row r="137" spans="1:52" ht="3.75" hidden="1" customHeight="1"/>
    <row r="138" spans="1:52" ht="18.75" customHeight="1">
      <c r="A138" s="226"/>
      <c r="B138" s="324" t="s">
        <v>334</v>
      </c>
      <c r="C138" s="324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</row>
    <row r="139" spans="1:52" ht="5.25" customHeight="1">
      <c r="A139" s="226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</row>
    <row r="140" spans="1:52" ht="30.75" customHeight="1">
      <c r="A140" s="226"/>
      <c r="B140" s="316" t="s">
        <v>163</v>
      </c>
      <c r="C140" s="316"/>
      <c r="D140" s="316"/>
      <c r="E140" s="316"/>
      <c r="F140" s="316"/>
      <c r="G140" s="316"/>
      <c r="H140" s="316"/>
      <c r="I140" s="316"/>
      <c r="J140" s="316"/>
      <c r="K140" s="316"/>
      <c r="L140" s="316" t="s">
        <v>4</v>
      </c>
      <c r="M140" s="316"/>
      <c r="N140" s="316" t="s">
        <v>586</v>
      </c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 t="s">
        <v>585</v>
      </c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 t="s">
        <v>588</v>
      </c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</row>
    <row r="141" spans="1:52" ht="57.75" customHeight="1">
      <c r="A141" s="22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 t="s">
        <v>305</v>
      </c>
      <c r="O141" s="316"/>
      <c r="P141" s="316"/>
      <c r="Q141" s="316"/>
      <c r="R141" s="316"/>
      <c r="S141" s="316" t="s">
        <v>193</v>
      </c>
      <c r="T141" s="316"/>
      <c r="U141" s="316"/>
      <c r="V141" s="316"/>
      <c r="W141" s="316" t="s">
        <v>191</v>
      </c>
      <c r="X141" s="316"/>
      <c r="Y141" s="316"/>
      <c r="Z141" s="316"/>
      <c r="AA141" s="316" t="s">
        <v>305</v>
      </c>
      <c r="AB141" s="316"/>
      <c r="AC141" s="316"/>
      <c r="AD141" s="316"/>
      <c r="AE141" s="316"/>
      <c r="AF141" s="316" t="s">
        <v>193</v>
      </c>
      <c r="AG141" s="316"/>
      <c r="AH141" s="316"/>
      <c r="AI141" s="316"/>
      <c r="AJ141" s="316" t="s">
        <v>191</v>
      </c>
      <c r="AK141" s="316"/>
      <c r="AL141" s="316"/>
      <c r="AM141" s="316"/>
      <c r="AN141" s="316" t="s">
        <v>305</v>
      </c>
      <c r="AO141" s="316"/>
      <c r="AP141" s="316"/>
      <c r="AQ141" s="316"/>
      <c r="AR141" s="316"/>
      <c r="AS141" s="316" t="s">
        <v>193</v>
      </c>
      <c r="AT141" s="316"/>
      <c r="AU141" s="316"/>
      <c r="AV141" s="316"/>
      <c r="AW141" s="316" t="s">
        <v>191</v>
      </c>
      <c r="AX141" s="316"/>
      <c r="AY141" s="316"/>
      <c r="AZ141" s="316"/>
    </row>
    <row r="142" spans="1:52">
      <c r="A142" s="226"/>
      <c r="B142" s="322">
        <v>1</v>
      </c>
      <c r="C142" s="322"/>
      <c r="D142" s="322"/>
      <c r="E142" s="322"/>
      <c r="F142" s="322"/>
      <c r="G142" s="322"/>
      <c r="H142" s="322"/>
      <c r="I142" s="322"/>
      <c r="J142" s="322"/>
      <c r="K142" s="322"/>
      <c r="L142" s="322">
        <v>2</v>
      </c>
      <c r="M142" s="322"/>
      <c r="N142" s="316">
        <v>3</v>
      </c>
      <c r="O142" s="316"/>
      <c r="P142" s="316"/>
      <c r="Q142" s="316"/>
      <c r="R142" s="316"/>
      <c r="S142" s="316">
        <v>4</v>
      </c>
      <c r="T142" s="316"/>
      <c r="U142" s="316"/>
      <c r="V142" s="316"/>
      <c r="W142" s="316">
        <v>5</v>
      </c>
      <c r="X142" s="316"/>
      <c r="Y142" s="316"/>
      <c r="Z142" s="316"/>
      <c r="AA142" s="316">
        <v>6</v>
      </c>
      <c r="AB142" s="316"/>
      <c r="AC142" s="316"/>
      <c r="AD142" s="316"/>
      <c r="AE142" s="316"/>
      <c r="AF142" s="316">
        <v>7</v>
      </c>
      <c r="AG142" s="316"/>
      <c r="AH142" s="316"/>
      <c r="AI142" s="316"/>
      <c r="AJ142" s="316">
        <v>8</v>
      </c>
      <c r="AK142" s="316"/>
      <c r="AL142" s="316"/>
      <c r="AM142" s="316"/>
      <c r="AN142" s="316">
        <v>9</v>
      </c>
      <c r="AO142" s="316"/>
      <c r="AP142" s="316"/>
      <c r="AQ142" s="316"/>
      <c r="AR142" s="316"/>
      <c r="AS142" s="316">
        <v>10</v>
      </c>
      <c r="AT142" s="316"/>
      <c r="AU142" s="316"/>
      <c r="AV142" s="316"/>
      <c r="AW142" s="316">
        <v>11</v>
      </c>
      <c r="AX142" s="316"/>
      <c r="AY142" s="316"/>
      <c r="AZ142" s="316"/>
    </row>
    <row r="143" spans="1:52">
      <c r="A143" s="226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3" t="s">
        <v>23</v>
      </c>
      <c r="M143" s="323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</row>
    <row r="144" spans="1:52">
      <c r="A144" s="226"/>
      <c r="B144" s="322"/>
      <c r="C144" s="322"/>
      <c r="D144" s="322"/>
      <c r="E144" s="322"/>
      <c r="F144" s="322"/>
      <c r="G144" s="322"/>
      <c r="H144" s="322"/>
      <c r="I144" s="322"/>
      <c r="J144" s="322"/>
      <c r="K144" s="322"/>
      <c r="L144" s="323" t="s">
        <v>24</v>
      </c>
      <c r="M144" s="323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</row>
    <row r="145" spans="1:53">
      <c r="A145" s="226"/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3" t="s">
        <v>25</v>
      </c>
      <c r="M145" s="323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</row>
    <row r="146" spans="1:53">
      <c r="A146" s="226"/>
      <c r="B146" s="320" t="s">
        <v>80</v>
      </c>
      <c r="C146" s="320"/>
      <c r="D146" s="320"/>
      <c r="E146" s="320"/>
      <c r="F146" s="320"/>
      <c r="G146" s="320"/>
      <c r="H146" s="320"/>
      <c r="I146" s="320"/>
      <c r="J146" s="320"/>
      <c r="K146" s="320"/>
      <c r="L146" s="321">
        <v>9000</v>
      </c>
      <c r="M146" s="321"/>
      <c r="N146" s="315" t="s">
        <v>26</v>
      </c>
      <c r="O146" s="315"/>
      <c r="P146" s="315"/>
      <c r="Q146" s="315"/>
      <c r="R146" s="315"/>
      <c r="S146" s="315" t="s">
        <v>26</v>
      </c>
      <c r="T146" s="315"/>
      <c r="U146" s="315"/>
      <c r="V146" s="315"/>
      <c r="W146" s="315"/>
      <c r="X146" s="315"/>
      <c r="Y146" s="315"/>
      <c r="Z146" s="315"/>
      <c r="AA146" s="315" t="s">
        <v>26</v>
      </c>
      <c r="AB146" s="315"/>
      <c r="AC146" s="315"/>
      <c r="AD146" s="315"/>
      <c r="AE146" s="315"/>
      <c r="AF146" s="315" t="s">
        <v>26</v>
      </c>
      <c r="AG146" s="315"/>
      <c r="AH146" s="315"/>
      <c r="AI146" s="315"/>
      <c r="AJ146" s="315"/>
      <c r="AK146" s="315"/>
      <c r="AL146" s="315"/>
      <c r="AM146" s="315"/>
      <c r="AN146" s="315" t="s">
        <v>26</v>
      </c>
      <c r="AO146" s="315"/>
      <c r="AP146" s="315"/>
      <c r="AQ146" s="315"/>
      <c r="AR146" s="315"/>
      <c r="AS146" s="315" t="s">
        <v>26</v>
      </c>
      <c r="AT146" s="315"/>
      <c r="AU146" s="315"/>
      <c r="AV146" s="315"/>
      <c r="AW146" s="316"/>
      <c r="AX146" s="316"/>
      <c r="AY146" s="316"/>
      <c r="AZ146" s="316"/>
    </row>
    <row r="147" spans="1:53" s="52" customFormat="1" ht="18" customHeight="1">
      <c r="A147" s="114"/>
      <c r="B147" s="245"/>
      <c r="C147" s="364" t="s">
        <v>56</v>
      </c>
      <c r="D147" s="364"/>
      <c r="E147" s="364"/>
      <c r="F147" s="364"/>
      <c r="G147" s="364"/>
      <c r="H147" s="364"/>
      <c r="I147" s="245"/>
      <c r="J147" s="365" t="s">
        <v>520</v>
      </c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245"/>
      <c r="AA147" s="245"/>
      <c r="AB147" s="365"/>
      <c r="AC147" s="365"/>
      <c r="AD147" s="365"/>
      <c r="AE147" s="365"/>
      <c r="AF147" s="365"/>
      <c r="AG147" s="365"/>
      <c r="AH147" s="365"/>
      <c r="AI147" s="114"/>
      <c r="AJ147" s="114"/>
      <c r="AK147" s="365" t="s">
        <v>522</v>
      </c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</row>
    <row r="148" spans="1:53" s="52" customFormat="1" ht="18" customHeight="1">
      <c r="A148" s="114"/>
      <c r="B148" s="245"/>
      <c r="C148" s="364" t="s">
        <v>57</v>
      </c>
      <c r="D148" s="364"/>
      <c r="E148" s="364"/>
      <c r="F148" s="364"/>
      <c r="G148" s="364"/>
      <c r="H148" s="364"/>
      <c r="I148" s="245"/>
      <c r="J148" s="366" t="s">
        <v>58</v>
      </c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132"/>
      <c r="AA148" s="132"/>
      <c r="AB148" s="366" t="s">
        <v>59</v>
      </c>
      <c r="AC148" s="366"/>
      <c r="AD148" s="366"/>
      <c r="AE148" s="366"/>
      <c r="AF148" s="366"/>
      <c r="AG148" s="366"/>
      <c r="AH148" s="366"/>
      <c r="AI148" s="133"/>
      <c r="AJ148" s="133"/>
      <c r="AK148" s="366" t="s">
        <v>60</v>
      </c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</row>
    <row r="149" spans="1:53" s="52" customFormat="1" ht="7.5" customHeight="1">
      <c r="A149" s="114"/>
      <c r="B149" s="245"/>
      <c r="C149" s="245"/>
      <c r="D149" s="245"/>
      <c r="E149" s="245"/>
      <c r="F149" s="245"/>
      <c r="G149" s="245"/>
      <c r="H149" s="245"/>
      <c r="I149" s="245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3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</row>
    <row r="150" spans="1:53" s="52" customFormat="1" ht="17.25" customHeight="1">
      <c r="B150" s="243"/>
      <c r="C150" s="367" t="s">
        <v>61</v>
      </c>
      <c r="D150" s="367"/>
      <c r="E150" s="367"/>
      <c r="F150" s="367"/>
      <c r="G150" s="367"/>
      <c r="H150" s="367"/>
      <c r="I150" s="243"/>
      <c r="J150" s="368" t="s">
        <v>380</v>
      </c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53"/>
      <c r="AA150" s="53"/>
      <c r="AB150" s="368" t="s">
        <v>531</v>
      </c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54"/>
      <c r="AP150" s="54"/>
      <c r="AQ150" s="369" t="s">
        <v>524</v>
      </c>
      <c r="AR150" s="369"/>
      <c r="AS150" s="369"/>
      <c r="AT150" s="369"/>
      <c r="AU150" s="369"/>
      <c r="AV150" s="369"/>
      <c r="AW150" s="369"/>
      <c r="AX150" s="369"/>
      <c r="AY150" s="369"/>
      <c r="AZ150" s="369"/>
    </row>
    <row r="151" spans="1:53" s="52" customFormat="1" ht="18" customHeight="1">
      <c r="B151" s="243"/>
      <c r="C151" s="370"/>
      <c r="D151" s="370"/>
      <c r="E151" s="370"/>
      <c r="F151" s="370"/>
      <c r="G151" s="370"/>
      <c r="H151" s="370"/>
      <c r="I151" s="243"/>
      <c r="J151" s="371" t="s">
        <v>58</v>
      </c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53"/>
      <c r="AA151" s="53"/>
      <c r="AB151" s="371" t="s">
        <v>62</v>
      </c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54"/>
      <c r="AP151" s="54"/>
      <c r="AQ151" s="371" t="s">
        <v>63</v>
      </c>
      <c r="AR151" s="371"/>
      <c r="AS151" s="371"/>
      <c r="AT151" s="371"/>
      <c r="AU151" s="371"/>
      <c r="AV151" s="371"/>
      <c r="AW151" s="371"/>
      <c r="AX151" s="371"/>
      <c r="AY151" s="371"/>
      <c r="AZ151" s="371"/>
    </row>
    <row r="152" spans="1:53" s="52" customFormat="1" ht="18" customHeight="1">
      <c r="B152" s="45"/>
      <c r="C152" s="56" t="s">
        <v>64</v>
      </c>
      <c r="D152" s="362" t="s">
        <v>614</v>
      </c>
      <c r="E152" s="362"/>
      <c r="F152" s="243" t="s">
        <v>64</v>
      </c>
      <c r="G152" s="244"/>
      <c r="H152" s="362" t="s">
        <v>578</v>
      </c>
      <c r="I152" s="362"/>
      <c r="J152" s="362"/>
      <c r="K152" s="362"/>
      <c r="L152" s="362"/>
      <c r="M152" s="362"/>
      <c r="N152" s="58"/>
      <c r="O152" s="59"/>
      <c r="P152" s="60">
        <v>20</v>
      </c>
      <c r="Q152" s="363">
        <v>24</v>
      </c>
      <c r="R152" s="363"/>
      <c r="S152" s="243" t="s">
        <v>65</v>
      </c>
      <c r="T152" s="58"/>
      <c r="U152" s="58"/>
      <c r="V152" s="58"/>
      <c r="W152" s="58"/>
      <c r="X152" s="45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45"/>
      <c r="AW152" s="45"/>
      <c r="AX152" s="45"/>
      <c r="AY152" s="45"/>
      <c r="AZ152" s="45"/>
      <c r="BA152" s="45"/>
    </row>
  </sheetData>
  <mergeCells count="791">
    <mergeCell ref="B84:J85"/>
    <mergeCell ref="B86:J89"/>
    <mergeCell ref="B90:J91"/>
    <mergeCell ref="B92:J99"/>
    <mergeCell ref="B100:S100"/>
    <mergeCell ref="B101:S101"/>
    <mergeCell ref="AQ69:AV69"/>
    <mergeCell ref="AW69:AZ69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B83:J83"/>
    <mergeCell ref="K83:S83"/>
    <mergeCell ref="T83:U83"/>
    <mergeCell ref="V83:Y83"/>
    <mergeCell ref="Z83:AE83"/>
    <mergeCell ref="AQ73:AV73"/>
    <mergeCell ref="AW73:AZ73"/>
    <mergeCell ref="B79:J82"/>
    <mergeCell ref="Z65:AE65"/>
    <mergeCell ref="AF65:AJ65"/>
    <mergeCell ref="AK65:AP65"/>
    <mergeCell ref="AQ65:AV65"/>
    <mergeCell ref="AW65:AZ65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AW66:AZ66"/>
    <mergeCell ref="K66:S66"/>
    <mergeCell ref="T66:U66"/>
    <mergeCell ref="V66:Y66"/>
    <mergeCell ref="Z66:AE66"/>
    <mergeCell ref="AF66:AJ66"/>
    <mergeCell ref="AK66:AP66"/>
    <mergeCell ref="AQ66:AV66"/>
    <mergeCell ref="AW97:AZ97"/>
    <mergeCell ref="K97:S97"/>
    <mergeCell ref="AF83:AJ83"/>
    <mergeCell ref="AK83:AP83"/>
    <mergeCell ref="AQ83:AV83"/>
    <mergeCell ref="AW83:AZ83"/>
    <mergeCell ref="T100:U100"/>
    <mergeCell ref="V100:Y100"/>
    <mergeCell ref="Z100:AE100"/>
    <mergeCell ref="AF100:AJ100"/>
    <mergeCell ref="AK100:AP100"/>
    <mergeCell ref="AQ100:AV100"/>
    <mergeCell ref="AW100:AZ100"/>
    <mergeCell ref="AW85:AZ85"/>
    <mergeCell ref="AW84:AZ84"/>
    <mergeCell ref="K87:S87"/>
    <mergeCell ref="AW87:AZ87"/>
    <mergeCell ref="AQ87:AV87"/>
    <mergeCell ref="AK87:AP87"/>
    <mergeCell ref="AF87:AJ87"/>
    <mergeCell ref="AW86:AZ86"/>
    <mergeCell ref="AQ86:AV86"/>
    <mergeCell ref="AK86:AP86"/>
    <mergeCell ref="AF86:AJ86"/>
    <mergeCell ref="D152:E152"/>
    <mergeCell ref="H152:M152"/>
    <mergeCell ref="Q152:R152"/>
    <mergeCell ref="C147:H147"/>
    <mergeCell ref="J147:Y147"/>
    <mergeCell ref="AB147:AH147"/>
    <mergeCell ref="AK147:AZ147"/>
    <mergeCell ref="C148:H148"/>
    <mergeCell ref="J148:Y148"/>
    <mergeCell ref="AB148:AH148"/>
    <mergeCell ref="AK148:AZ148"/>
    <mergeCell ref="C150:H150"/>
    <mergeCell ref="J150:Y150"/>
    <mergeCell ref="AB150:AN150"/>
    <mergeCell ref="AQ150:AZ150"/>
    <mergeCell ref="C151:H151"/>
    <mergeCell ref="J151:Y151"/>
    <mergeCell ref="AB151:AN151"/>
    <mergeCell ref="AQ151:AZ151"/>
    <mergeCell ref="AK1:AZ1"/>
    <mergeCell ref="B4:AZ4"/>
    <mergeCell ref="B19:Y19"/>
    <mergeCell ref="B21:Y21"/>
    <mergeCell ref="AK18:AR18"/>
    <mergeCell ref="AS18:AZ18"/>
    <mergeCell ref="AS15:AZ15"/>
    <mergeCell ref="B16:Y16"/>
    <mergeCell ref="Z16:AB16"/>
    <mergeCell ref="AC16:AJ16"/>
    <mergeCell ref="AK16:AR16"/>
    <mergeCell ref="AS16:AZ16"/>
    <mergeCell ref="L5:AZ5"/>
    <mergeCell ref="A6:K6"/>
    <mergeCell ref="L6:AZ6"/>
    <mergeCell ref="A7:K7"/>
    <mergeCell ref="Z21:AB21"/>
    <mergeCell ref="AC21:AJ21"/>
    <mergeCell ref="AK2:AZ2"/>
    <mergeCell ref="Z17:AB17"/>
    <mergeCell ref="AC17:AJ17"/>
    <mergeCell ref="AK17:AR17"/>
    <mergeCell ref="AS17:AZ17"/>
    <mergeCell ref="A5:K5"/>
    <mergeCell ref="B47:AZ47"/>
    <mergeCell ref="B49:AZ49"/>
    <mergeCell ref="Z15:AB15"/>
    <mergeCell ref="AC15:AJ15"/>
    <mergeCell ref="AK15:AR15"/>
    <mergeCell ref="C22:AZ22"/>
    <mergeCell ref="B12:Y14"/>
    <mergeCell ref="Z12:AB14"/>
    <mergeCell ref="AC12:AZ12"/>
    <mergeCell ref="AC13:AJ14"/>
    <mergeCell ref="AK13:AR14"/>
    <mergeCell ref="AS13:AZ14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B15:Y15"/>
    <mergeCell ref="B18:Y18"/>
    <mergeCell ref="B51:J54"/>
    <mergeCell ref="K51:S54"/>
    <mergeCell ref="T51:U54"/>
    <mergeCell ref="V51:Y54"/>
    <mergeCell ref="Z51:AV51"/>
    <mergeCell ref="AW51:AZ54"/>
    <mergeCell ref="Z52:AE54"/>
    <mergeCell ref="AF52:AV52"/>
    <mergeCell ref="AF53:AJ54"/>
    <mergeCell ref="AK53:AP54"/>
    <mergeCell ref="AQ53:AV54"/>
    <mergeCell ref="B55:J55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AQ56:AV56"/>
    <mergeCell ref="AW56:AZ56"/>
    <mergeCell ref="K57:S57"/>
    <mergeCell ref="T57:U57"/>
    <mergeCell ref="V57:Y57"/>
    <mergeCell ref="Z57:AE57"/>
    <mergeCell ref="AF57:AJ57"/>
    <mergeCell ref="AK57:AP57"/>
    <mergeCell ref="AQ57:AV57"/>
    <mergeCell ref="B73:S73"/>
    <mergeCell ref="T73:U73"/>
    <mergeCell ref="V73:Y73"/>
    <mergeCell ref="Z73:AE73"/>
    <mergeCell ref="AF73:AJ73"/>
    <mergeCell ref="AK73:AP73"/>
    <mergeCell ref="AF81:AJ82"/>
    <mergeCell ref="AK81:AP82"/>
    <mergeCell ref="AQ81:AV82"/>
    <mergeCell ref="B77:BF77"/>
    <mergeCell ref="T86:U86"/>
    <mergeCell ref="K79:S82"/>
    <mergeCell ref="T79:U82"/>
    <mergeCell ref="V79:Y82"/>
    <mergeCell ref="Z79:AV79"/>
    <mergeCell ref="AW79:AZ82"/>
    <mergeCell ref="Z80:AE82"/>
    <mergeCell ref="AF80:AV80"/>
    <mergeCell ref="K84:S84"/>
    <mergeCell ref="T84:U84"/>
    <mergeCell ref="V84:Y84"/>
    <mergeCell ref="Z84:AE84"/>
    <mergeCell ref="AF84:AJ84"/>
    <mergeCell ref="AK84:AP84"/>
    <mergeCell ref="AQ84:AV84"/>
    <mergeCell ref="Z87:AE87"/>
    <mergeCell ref="V87:Y87"/>
    <mergeCell ref="T87:U87"/>
    <mergeCell ref="AK94:AP94"/>
    <mergeCell ref="AQ94:AV94"/>
    <mergeCell ref="K86:S86"/>
    <mergeCell ref="AQ85:AV85"/>
    <mergeCell ref="AK85:AP85"/>
    <mergeCell ref="AF85:AJ85"/>
    <mergeCell ref="Z85:AE85"/>
    <mergeCell ref="V85:Y85"/>
    <mergeCell ref="T85:U85"/>
    <mergeCell ref="K85:S85"/>
    <mergeCell ref="Z94:AE94"/>
    <mergeCell ref="AF94:AJ94"/>
    <mergeCell ref="K91:S91"/>
    <mergeCell ref="T91:U91"/>
    <mergeCell ref="V91:Y91"/>
    <mergeCell ref="Z91:AE91"/>
    <mergeCell ref="AF91:AJ91"/>
    <mergeCell ref="AK91:AP91"/>
    <mergeCell ref="AQ91:AV91"/>
    <mergeCell ref="Z86:AE86"/>
    <mergeCell ref="V86:Y86"/>
    <mergeCell ref="T97:U97"/>
    <mergeCell ref="V97:Y97"/>
    <mergeCell ref="Z97:AE97"/>
    <mergeCell ref="AF97:AJ97"/>
    <mergeCell ref="V95:Y95"/>
    <mergeCell ref="Z95:AE95"/>
    <mergeCell ref="AF95:AJ95"/>
    <mergeCell ref="AQ125:AV125"/>
    <mergeCell ref="AW125:AZ125"/>
    <mergeCell ref="AW124:AZ124"/>
    <mergeCell ref="AW101:AZ101"/>
    <mergeCell ref="AK97:AP97"/>
    <mergeCell ref="AQ97:AV97"/>
    <mergeCell ref="AF101:AJ101"/>
    <mergeCell ref="AK101:AP101"/>
    <mergeCell ref="AQ101:AV101"/>
    <mergeCell ref="AQ115:AV115"/>
    <mergeCell ref="AW115:AZ115"/>
    <mergeCell ref="AW116:AZ116"/>
    <mergeCell ref="AW112:AZ112"/>
    <mergeCell ref="AF121:AJ121"/>
    <mergeCell ref="AK121:AP121"/>
    <mergeCell ref="AQ121:AV121"/>
    <mergeCell ref="AW121:AZ121"/>
    <mergeCell ref="B126:S126"/>
    <mergeCell ref="T126:U126"/>
    <mergeCell ref="V126:Y126"/>
    <mergeCell ref="Z126:AE126"/>
    <mergeCell ref="AF126:AJ126"/>
    <mergeCell ref="AK126:AP126"/>
    <mergeCell ref="AQ126:AV126"/>
    <mergeCell ref="AW126:AZ126"/>
    <mergeCell ref="T125:U125"/>
    <mergeCell ref="V125:Y125"/>
    <mergeCell ref="Z125:AE125"/>
    <mergeCell ref="AF125:AJ125"/>
    <mergeCell ref="AK125:AP125"/>
    <mergeCell ref="B125:S125"/>
    <mergeCell ref="K124:S124"/>
    <mergeCell ref="V123:Y123"/>
    <mergeCell ref="Z123:AE123"/>
    <mergeCell ref="AW109:AZ109"/>
    <mergeCell ref="K110:S110"/>
    <mergeCell ref="T110:U110"/>
    <mergeCell ref="V110:Y110"/>
    <mergeCell ref="Z110:AE110"/>
    <mergeCell ref="AK110:AP110"/>
    <mergeCell ref="AQ110:AV110"/>
    <mergeCell ref="AW110:AZ110"/>
    <mergeCell ref="AF124:AJ124"/>
    <mergeCell ref="AK124:AP124"/>
    <mergeCell ref="AQ124:AV124"/>
    <mergeCell ref="K123:S123"/>
    <mergeCell ref="T123:U123"/>
    <mergeCell ref="K117:S117"/>
    <mergeCell ref="T117:U117"/>
    <mergeCell ref="V117:Y117"/>
    <mergeCell ref="Z117:AE117"/>
    <mergeCell ref="AF117:AJ117"/>
    <mergeCell ref="AK117:AP117"/>
    <mergeCell ref="AQ117:AV117"/>
    <mergeCell ref="AW117:AZ117"/>
    <mergeCell ref="Z18:AB18"/>
    <mergeCell ref="L7:AZ7"/>
    <mergeCell ref="A8:K8"/>
    <mergeCell ref="AC18:AJ18"/>
    <mergeCell ref="AK21:AR21"/>
    <mergeCell ref="AS21:AZ21"/>
    <mergeCell ref="B29:V29"/>
    <mergeCell ref="W29:Y29"/>
    <mergeCell ref="Z29:AB29"/>
    <mergeCell ref="AC29:AJ29"/>
    <mergeCell ref="AK29:AR29"/>
    <mergeCell ref="AS29:AZ29"/>
    <mergeCell ref="B30:V30"/>
    <mergeCell ref="W30:Y30"/>
    <mergeCell ref="Z30:AB30"/>
    <mergeCell ref="AC30:AJ30"/>
    <mergeCell ref="AK30:AR30"/>
    <mergeCell ref="AS30:AZ30"/>
    <mergeCell ref="B23:AZ23"/>
    <mergeCell ref="B25:V27"/>
    <mergeCell ref="W25:Y27"/>
    <mergeCell ref="Z25:AB27"/>
    <mergeCell ref="AC25:AZ25"/>
    <mergeCell ref="AC26:AJ27"/>
    <mergeCell ref="AK26:AR27"/>
    <mergeCell ref="AS26:AZ27"/>
    <mergeCell ref="B28:V28"/>
    <mergeCell ref="W28:Y28"/>
    <mergeCell ref="Z28:AB28"/>
    <mergeCell ref="AC28:AJ28"/>
    <mergeCell ref="AK28:AR28"/>
    <mergeCell ref="AS28:AZ28"/>
    <mergeCell ref="B31:V31"/>
    <mergeCell ref="W31:Y31"/>
    <mergeCell ref="Z31:AB31"/>
    <mergeCell ref="AC31:AJ31"/>
    <mergeCell ref="AK31:AR31"/>
    <mergeCell ref="AS31:AZ31"/>
    <mergeCell ref="B33:AZ33"/>
    <mergeCell ref="B34:AZ34"/>
    <mergeCell ref="B36:Y38"/>
    <mergeCell ref="Z36:AB38"/>
    <mergeCell ref="AC36:AZ36"/>
    <mergeCell ref="AC37:AJ38"/>
    <mergeCell ref="AK37:AR38"/>
    <mergeCell ref="AS37:AZ38"/>
    <mergeCell ref="B42:Y42"/>
    <mergeCell ref="Z42:AB42"/>
    <mergeCell ref="AC42:AJ42"/>
    <mergeCell ref="AK42:AR42"/>
    <mergeCell ref="AS42:AZ42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AS130:AV130"/>
    <mergeCell ref="AW130:AZ130"/>
    <mergeCell ref="B43:Y43"/>
    <mergeCell ref="Z43:AB43"/>
    <mergeCell ref="AC43:AJ43"/>
    <mergeCell ref="AK43:AR43"/>
    <mergeCell ref="AS43:AZ43"/>
    <mergeCell ref="B44:Y44"/>
    <mergeCell ref="Z44:AB44"/>
    <mergeCell ref="AC44:AJ44"/>
    <mergeCell ref="AK44:AR44"/>
    <mergeCell ref="AS44:AZ44"/>
    <mergeCell ref="B102:BF102"/>
    <mergeCell ref="AF123:AJ123"/>
    <mergeCell ref="AK123:AP123"/>
    <mergeCell ref="AQ123:AV123"/>
    <mergeCell ref="AW123:AZ123"/>
    <mergeCell ref="B108:J108"/>
    <mergeCell ref="K108:S108"/>
    <mergeCell ref="T108:U108"/>
    <mergeCell ref="V108:Y108"/>
    <mergeCell ref="Z108:AE108"/>
    <mergeCell ref="B58:J61"/>
    <mergeCell ref="AW60:AZ60"/>
    <mergeCell ref="AJ131:AM131"/>
    <mergeCell ref="AN131:AR131"/>
    <mergeCell ref="N130:R130"/>
    <mergeCell ref="S130:V130"/>
    <mergeCell ref="W130:Z130"/>
    <mergeCell ref="AA130:AE130"/>
    <mergeCell ref="AF130:AI130"/>
    <mergeCell ref="AJ130:AM130"/>
    <mergeCell ref="AN130:AR130"/>
    <mergeCell ref="AA133:AE133"/>
    <mergeCell ref="AF133:AI133"/>
    <mergeCell ref="AJ133:AM133"/>
    <mergeCell ref="AN133:AR133"/>
    <mergeCell ref="AS131:AV131"/>
    <mergeCell ref="AW131:AZ131"/>
    <mergeCell ref="B132:K132"/>
    <mergeCell ref="L132:M132"/>
    <mergeCell ref="N132:R132"/>
    <mergeCell ref="S132:V132"/>
    <mergeCell ref="W132:Z132"/>
    <mergeCell ref="AA132:AE132"/>
    <mergeCell ref="AF132:AI132"/>
    <mergeCell ref="AJ132:AM132"/>
    <mergeCell ref="AN132:AR132"/>
    <mergeCell ref="AS132:AV132"/>
    <mergeCell ref="AW132:AZ132"/>
    <mergeCell ref="B131:K131"/>
    <mergeCell ref="L131:M131"/>
    <mergeCell ref="N131:R131"/>
    <mergeCell ref="S131:V131"/>
    <mergeCell ref="W131:Z131"/>
    <mergeCell ref="AA131:AE131"/>
    <mergeCell ref="AF131:AI131"/>
    <mergeCell ref="AS133:AV133"/>
    <mergeCell ref="AW133:AZ133"/>
    <mergeCell ref="B127:AZ127"/>
    <mergeCell ref="B129:K130"/>
    <mergeCell ref="L129:M130"/>
    <mergeCell ref="N129:Z129"/>
    <mergeCell ref="AA129:AM129"/>
    <mergeCell ref="AN129:AZ129"/>
    <mergeCell ref="B134:K134"/>
    <mergeCell ref="L134:M134"/>
    <mergeCell ref="N134:R134"/>
    <mergeCell ref="S134:V134"/>
    <mergeCell ref="W134:Z134"/>
    <mergeCell ref="AA134:AE134"/>
    <mergeCell ref="AF134:AI134"/>
    <mergeCell ref="AJ134:AM134"/>
    <mergeCell ref="AN134:AR134"/>
    <mergeCell ref="AS134:AV134"/>
    <mergeCell ref="AW134:AZ134"/>
    <mergeCell ref="B133:K133"/>
    <mergeCell ref="L133:M133"/>
    <mergeCell ref="N133:R133"/>
    <mergeCell ref="S133:V133"/>
    <mergeCell ref="W133:Z133"/>
    <mergeCell ref="AS135:AV135"/>
    <mergeCell ref="AW135:AZ135"/>
    <mergeCell ref="B135:K135"/>
    <mergeCell ref="L135:M135"/>
    <mergeCell ref="N135:R135"/>
    <mergeCell ref="S135:V135"/>
    <mergeCell ref="W135:Z135"/>
    <mergeCell ref="AA135:AE135"/>
    <mergeCell ref="AF135:AI135"/>
    <mergeCell ref="AJ135:AM135"/>
    <mergeCell ref="AN135:AR135"/>
    <mergeCell ref="B138:AZ138"/>
    <mergeCell ref="B140:K141"/>
    <mergeCell ref="L140:M141"/>
    <mergeCell ref="N140:Z140"/>
    <mergeCell ref="AA140:AM140"/>
    <mergeCell ref="AN140:AZ140"/>
    <mergeCell ref="N141:R141"/>
    <mergeCell ref="S141:V141"/>
    <mergeCell ref="W141:Z141"/>
    <mergeCell ref="AA141:AE141"/>
    <mergeCell ref="AF141:AI141"/>
    <mergeCell ref="AJ141:AM141"/>
    <mergeCell ref="AN141:AR141"/>
    <mergeCell ref="AS141:AV141"/>
    <mergeCell ref="AW141:AZ141"/>
    <mergeCell ref="AS142:AV142"/>
    <mergeCell ref="AW142:AZ142"/>
    <mergeCell ref="B143:K143"/>
    <mergeCell ref="L143:M143"/>
    <mergeCell ref="N143:R143"/>
    <mergeCell ref="S143:V143"/>
    <mergeCell ref="W143:Z143"/>
    <mergeCell ref="AA143:AE143"/>
    <mergeCell ref="AF143:AI143"/>
    <mergeCell ref="AJ143:AM143"/>
    <mergeCell ref="AN143:AR143"/>
    <mergeCell ref="AS143:AV143"/>
    <mergeCell ref="AW143:AZ143"/>
    <mergeCell ref="B142:K142"/>
    <mergeCell ref="L142:M142"/>
    <mergeCell ref="N142:R142"/>
    <mergeCell ref="S142:V142"/>
    <mergeCell ref="W142:Z142"/>
    <mergeCell ref="AA142:AE142"/>
    <mergeCell ref="AF142:AI142"/>
    <mergeCell ref="AJ142:AM142"/>
    <mergeCell ref="AN142:AR142"/>
    <mergeCell ref="AS145:AV145"/>
    <mergeCell ref="AW145:AZ145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6:AV146"/>
    <mergeCell ref="AW146:AZ146"/>
    <mergeCell ref="B10:AZ10"/>
    <mergeCell ref="B48:AZ48"/>
    <mergeCell ref="B146:K146"/>
    <mergeCell ref="L146:M146"/>
    <mergeCell ref="N146:R146"/>
    <mergeCell ref="S146:V146"/>
    <mergeCell ref="W146:Z146"/>
    <mergeCell ref="AA146:AE146"/>
    <mergeCell ref="AF146:AI146"/>
    <mergeCell ref="AJ146:AM146"/>
    <mergeCell ref="AN146:AR146"/>
    <mergeCell ref="AS144:AV144"/>
    <mergeCell ref="AW144:AZ144"/>
    <mergeCell ref="B145:K145"/>
    <mergeCell ref="L145:M145"/>
    <mergeCell ref="N145:R145"/>
    <mergeCell ref="S145:V145"/>
    <mergeCell ref="W145:Z145"/>
    <mergeCell ref="AA145:AE145"/>
    <mergeCell ref="AF145:AI145"/>
    <mergeCell ref="AJ145:AM145"/>
    <mergeCell ref="AN145:AR145"/>
    <mergeCell ref="B56:J57"/>
    <mergeCell ref="K59:S59"/>
    <mergeCell ref="T59:U59"/>
    <mergeCell ref="V59:Y59"/>
    <mergeCell ref="Z59:AE59"/>
    <mergeCell ref="AF59:AJ59"/>
    <mergeCell ref="AK59:AP59"/>
    <mergeCell ref="AQ59:AV59"/>
    <mergeCell ref="AW59:AZ59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W57:AZ57"/>
    <mergeCell ref="K56:S56"/>
    <mergeCell ref="T56:U56"/>
    <mergeCell ref="V56:Y56"/>
    <mergeCell ref="Z56:AE56"/>
    <mergeCell ref="AF56:AJ56"/>
    <mergeCell ref="AK56:AP56"/>
    <mergeCell ref="AW64:AZ64"/>
    <mergeCell ref="K61:S61"/>
    <mergeCell ref="T61:U61"/>
    <mergeCell ref="V61:Y61"/>
    <mergeCell ref="Z61:AE61"/>
    <mergeCell ref="AF61:AJ61"/>
    <mergeCell ref="AK61:AP61"/>
    <mergeCell ref="AQ61:AV61"/>
    <mergeCell ref="AW61:AZ61"/>
    <mergeCell ref="B62:J63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0:S60"/>
    <mergeCell ref="T60:U60"/>
    <mergeCell ref="V60:Y60"/>
    <mergeCell ref="Z60:AE60"/>
    <mergeCell ref="AF60:AJ60"/>
    <mergeCell ref="AK60:AP60"/>
    <mergeCell ref="AQ60:AV60"/>
    <mergeCell ref="K70:S70"/>
    <mergeCell ref="T70:U70"/>
    <mergeCell ref="V70:Y70"/>
    <mergeCell ref="Z70:AE70"/>
    <mergeCell ref="AF70:AJ70"/>
    <mergeCell ref="AK70:AP70"/>
    <mergeCell ref="AQ70:AV70"/>
    <mergeCell ref="K64:S64"/>
    <mergeCell ref="T64:U64"/>
    <mergeCell ref="V64:Y64"/>
    <mergeCell ref="Z64:AE64"/>
    <mergeCell ref="AF64:AJ64"/>
    <mergeCell ref="AK64:AP64"/>
    <mergeCell ref="AQ64:AV64"/>
    <mergeCell ref="K65:S65"/>
    <mergeCell ref="T65:U65"/>
    <mergeCell ref="V65:Y65"/>
    <mergeCell ref="AW70:AZ70"/>
    <mergeCell ref="T72:U72"/>
    <mergeCell ref="V72:Y72"/>
    <mergeCell ref="Z72:AE72"/>
    <mergeCell ref="AF72:AJ72"/>
    <mergeCell ref="AK72:AP72"/>
    <mergeCell ref="AQ72:AV72"/>
    <mergeCell ref="AW72:AZ72"/>
    <mergeCell ref="B72:S72"/>
    <mergeCell ref="AW71:AZ71"/>
    <mergeCell ref="K71:S71"/>
    <mergeCell ref="T71:U71"/>
    <mergeCell ref="V71:Y71"/>
    <mergeCell ref="Z71:AE71"/>
    <mergeCell ref="AF71:AJ71"/>
    <mergeCell ref="AK71:AP71"/>
    <mergeCell ref="AQ71:AV71"/>
    <mergeCell ref="B64:J71"/>
    <mergeCell ref="K69:S69"/>
    <mergeCell ref="T69:U69"/>
    <mergeCell ref="V69:Y69"/>
    <mergeCell ref="Z69:AE69"/>
    <mergeCell ref="AF69:AJ69"/>
    <mergeCell ref="AK69:AP69"/>
    <mergeCell ref="AW89:AZ89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K89:S89"/>
    <mergeCell ref="T89:U89"/>
    <mergeCell ref="V89:Y89"/>
    <mergeCell ref="Z89:AE89"/>
    <mergeCell ref="AF89:AJ89"/>
    <mergeCell ref="AK89:AP89"/>
    <mergeCell ref="AQ89:AV89"/>
    <mergeCell ref="AW91:AZ91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T95:U95"/>
    <mergeCell ref="K92:S92"/>
    <mergeCell ref="T92:U92"/>
    <mergeCell ref="V92:Y92"/>
    <mergeCell ref="Z92:AE92"/>
    <mergeCell ref="AF92:AJ92"/>
    <mergeCell ref="AK92:AP92"/>
    <mergeCell ref="AQ92:AV92"/>
    <mergeCell ref="K94:S94"/>
    <mergeCell ref="T94:U94"/>
    <mergeCell ref="V94:Y94"/>
    <mergeCell ref="AW92:AZ92"/>
    <mergeCell ref="AQ93:AV93"/>
    <mergeCell ref="AW93:AZ93"/>
    <mergeCell ref="K93:S93"/>
    <mergeCell ref="T93:U93"/>
    <mergeCell ref="V93:Y93"/>
    <mergeCell ref="Z93:AE93"/>
    <mergeCell ref="AF93:AJ93"/>
    <mergeCell ref="AK93:AP93"/>
    <mergeCell ref="AW94:AZ94"/>
    <mergeCell ref="K109:S109"/>
    <mergeCell ref="T109:U109"/>
    <mergeCell ref="V109:Y109"/>
    <mergeCell ref="Z109:AE109"/>
    <mergeCell ref="AF109:AJ109"/>
    <mergeCell ref="AK109:AP109"/>
    <mergeCell ref="AQ109:AV109"/>
    <mergeCell ref="AW108:AZ108"/>
    <mergeCell ref="AF108:AJ108"/>
    <mergeCell ref="AK108:AP108"/>
    <mergeCell ref="AQ108:AV108"/>
    <mergeCell ref="AW104:AZ107"/>
    <mergeCell ref="Z105:AE107"/>
    <mergeCell ref="AF105:AV105"/>
    <mergeCell ref="AF106:AJ107"/>
    <mergeCell ref="AK106:AP107"/>
    <mergeCell ref="AQ106:AV107"/>
    <mergeCell ref="T101:U101"/>
    <mergeCell ref="V101:Y101"/>
    <mergeCell ref="Z101:AE101"/>
    <mergeCell ref="AK98:AP98"/>
    <mergeCell ref="AQ98:AV98"/>
    <mergeCell ref="K95:S95"/>
    <mergeCell ref="B117:J124"/>
    <mergeCell ref="B115:J116"/>
    <mergeCell ref="K116:S116"/>
    <mergeCell ref="T116:U116"/>
    <mergeCell ref="V116:Y116"/>
    <mergeCell ref="Z116:AE116"/>
    <mergeCell ref="AF116:AJ116"/>
    <mergeCell ref="AK116:AP116"/>
    <mergeCell ref="AQ116:AV116"/>
    <mergeCell ref="K115:S115"/>
    <mergeCell ref="T115:U115"/>
    <mergeCell ref="V115:Y115"/>
    <mergeCell ref="Z115:AE115"/>
    <mergeCell ref="AF115:AJ115"/>
    <mergeCell ref="AK115:AP115"/>
    <mergeCell ref="T124:U124"/>
    <mergeCell ref="V124:Y124"/>
    <mergeCell ref="Z124:AE124"/>
    <mergeCell ref="K119:S119"/>
    <mergeCell ref="T119:U119"/>
    <mergeCell ref="V119:Y119"/>
    <mergeCell ref="Z119:AE119"/>
    <mergeCell ref="AF119:AJ119"/>
    <mergeCell ref="AK119:AP119"/>
    <mergeCell ref="B111:J114"/>
    <mergeCell ref="K114:S114"/>
    <mergeCell ref="T114:U114"/>
    <mergeCell ref="V114:Y114"/>
    <mergeCell ref="Z114:AE114"/>
    <mergeCell ref="AF114:AJ114"/>
    <mergeCell ref="AK114:AP114"/>
    <mergeCell ref="AQ114:AV114"/>
    <mergeCell ref="K112:S112"/>
    <mergeCell ref="T112:U112"/>
    <mergeCell ref="V112:Y112"/>
    <mergeCell ref="Z112:AE112"/>
    <mergeCell ref="AF112:AJ112"/>
    <mergeCell ref="AK112:AP112"/>
    <mergeCell ref="AQ112:AV112"/>
    <mergeCell ref="K111:S111"/>
    <mergeCell ref="T111:U111"/>
    <mergeCell ref="V111:Y111"/>
    <mergeCell ref="Z111:AE111"/>
    <mergeCell ref="AF111:AJ111"/>
    <mergeCell ref="AK111:AP111"/>
    <mergeCell ref="AQ111:AV111"/>
    <mergeCell ref="K113:S113"/>
    <mergeCell ref="T113:U113"/>
    <mergeCell ref="B104:J107"/>
    <mergeCell ref="K104:S107"/>
    <mergeCell ref="B109:J110"/>
    <mergeCell ref="AF110:AJ110"/>
    <mergeCell ref="T104:U107"/>
    <mergeCell ref="V104:Y107"/>
    <mergeCell ref="Z104:AV104"/>
    <mergeCell ref="AW95:AZ95"/>
    <mergeCell ref="K96:S96"/>
    <mergeCell ref="T96:U96"/>
    <mergeCell ref="V96:Y96"/>
    <mergeCell ref="Z96:AE96"/>
    <mergeCell ref="AF96:AJ96"/>
    <mergeCell ref="AK96:AP96"/>
    <mergeCell ref="AQ96:AV96"/>
    <mergeCell ref="AW96:AZ96"/>
    <mergeCell ref="AK95:AP95"/>
    <mergeCell ref="AQ95:AV95"/>
    <mergeCell ref="AW98:AZ98"/>
    <mergeCell ref="K98:S98"/>
    <mergeCell ref="T98:U98"/>
    <mergeCell ref="V98:Y98"/>
    <mergeCell ref="Z98:AE98"/>
    <mergeCell ref="AF98:AJ98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AW111:AZ111"/>
    <mergeCell ref="AW114:AZ114"/>
    <mergeCell ref="V113:Y113"/>
    <mergeCell ref="Z113:AE113"/>
    <mergeCell ref="AF113:AJ113"/>
    <mergeCell ref="AK113:AP113"/>
    <mergeCell ref="AQ113:AV113"/>
    <mergeCell ref="AW113:AZ113"/>
    <mergeCell ref="AQ119:AV119"/>
    <mergeCell ref="AW119:AZ119"/>
    <mergeCell ref="K122:S122"/>
    <mergeCell ref="T122:U122"/>
    <mergeCell ref="V122:Y122"/>
    <mergeCell ref="Z122:AE122"/>
    <mergeCell ref="AF122:AJ122"/>
    <mergeCell ref="AK122:AP122"/>
    <mergeCell ref="AQ122:AV122"/>
    <mergeCell ref="AW122:AZ122"/>
    <mergeCell ref="K120:S120"/>
    <mergeCell ref="T120:U120"/>
    <mergeCell ref="V120:Y120"/>
    <mergeCell ref="Z120:AE120"/>
    <mergeCell ref="AF120:AJ120"/>
    <mergeCell ref="AK120:AP120"/>
    <mergeCell ref="AQ120:AV120"/>
    <mergeCell ref="AW120:AZ120"/>
    <mergeCell ref="K121:S121"/>
    <mergeCell ref="T121:U121"/>
    <mergeCell ref="V121:Y121"/>
    <mergeCell ref="Z121:AE121"/>
  </mergeCells>
  <pageMargins left="0.59055118110236227" right="0.39370078740157483" top="0.39370078740157483" bottom="0.39370078740157483" header="0.23622047244094491" footer="0"/>
  <pageSetup paperSize="9" scale="80" fitToHeight="0" orientation="landscape" r:id="rId1"/>
  <rowBreaks count="3" manualBreakCount="3">
    <brk id="33" max="51" man="1"/>
    <brk id="90" max="51" man="1"/>
    <brk id="101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08"/>
  <sheetViews>
    <sheetView view="pageBreakPreview" topLeftCell="J1" zoomScaleSheetLayoutView="100" workbookViewId="0">
      <selection activeCell="AK27" sqref="AK27:AR27"/>
    </sheetView>
  </sheetViews>
  <sheetFormatPr defaultColWidth="0.85546875" defaultRowHeight="15"/>
  <cols>
    <col min="1" max="1" width="1" style="111" customWidth="1"/>
    <col min="2" max="52" width="3.85546875" style="111" customWidth="1"/>
    <col min="53" max="53" width="0.85546875" style="111"/>
    <col min="54" max="16384" width="0.85546875" style="2"/>
  </cols>
  <sheetData>
    <row r="1" spans="1:53" s="8" customFormat="1" ht="34.5" customHeight="1">
      <c r="A1" s="114"/>
      <c r="B1" s="376" t="s">
        <v>346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114"/>
    </row>
    <row r="2" spans="1:53" s="32" customFormat="1" ht="15" customHeight="1">
      <c r="A2" s="348" t="s">
        <v>207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60" t="s">
        <v>532</v>
      </c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1"/>
    </row>
    <row r="3" spans="1:53" s="32" customFormat="1" ht="15" customHeight="1">
      <c r="A3" s="348" t="s">
        <v>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61" t="s">
        <v>357</v>
      </c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5"/>
    </row>
    <row r="4" spans="1:53" s="32" customFormat="1" ht="15" customHeight="1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7" t="s">
        <v>1</v>
      </c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6"/>
    </row>
    <row r="5" spans="1:53" s="4" customFormat="1" ht="15" customHeight="1">
      <c r="A5" s="348" t="s">
        <v>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70" t="s">
        <v>184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"/>
    </row>
    <row r="6" spans="1:53" s="4" customFormat="1" ht="6.75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"/>
    </row>
    <row r="7" spans="1:53" s="4" customFormat="1" ht="15" customHeight="1">
      <c r="A7" s="215"/>
      <c r="B7" s="216" t="s">
        <v>300</v>
      </c>
      <c r="C7" s="215"/>
      <c r="D7" s="215"/>
      <c r="E7" s="215"/>
      <c r="F7" s="215"/>
      <c r="G7" s="215"/>
      <c r="H7" s="215"/>
      <c r="I7" s="215"/>
      <c r="J7" s="215"/>
      <c r="K7" s="215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"/>
    </row>
    <row r="8" spans="1:53" s="4" customFormat="1" ht="15" customHeight="1">
      <c r="A8" s="215"/>
      <c r="B8" s="316" t="s">
        <v>3</v>
      </c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 t="s">
        <v>66</v>
      </c>
      <c r="AA8" s="316"/>
      <c r="AB8" s="316"/>
      <c r="AC8" s="316" t="s">
        <v>5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7"/>
    </row>
    <row r="9" spans="1:53" s="4" customFormat="1" ht="15" customHeight="1">
      <c r="A9" s="20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 t="s">
        <v>581</v>
      </c>
      <c r="AD9" s="316"/>
      <c r="AE9" s="316"/>
      <c r="AF9" s="316"/>
      <c r="AG9" s="316"/>
      <c r="AH9" s="316"/>
      <c r="AI9" s="316"/>
      <c r="AJ9" s="316"/>
      <c r="AK9" s="316" t="s">
        <v>582</v>
      </c>
      <c r="AL9" s="316"/>
      <c r="AM9" s="316"/>
      <c r="AN9" s="316"/>
      <c r="AO9" s="316"/>
      <c r="AP9" s="316"/>
      <c r="AQ9" s="316"/>
      <c r="AR9" s="316"/>
      <c r="AS9" s="316" t="s">
        <v>583</v>
      </c>
      <c r="AT9" s="316"/>
      <c r="AU9" s="316"/>
      <c r="AV9" s="316"/>
      <c r="AW9" s="316"/>
      <c r="AX9" s="316"/>
      <c r="AY9" s="316"/>
      <c r="AZ9" s="316"/>
      <c r="BA9" s="7"/>
    </row>
    <row r="10" spans="1:53" s="201" customFormat="1" ht="15.75" customHeight="1">
      <c r="A10" s="202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</row>
    <row r="11" spans="1:53" s="217" customFormat="1" ht="15.75" customHeight="1">
      <c r="A11" s="202"/>
      <c r="B11" s="352">
        <v>1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 t="s">
        <v>69</v>
      </c>
      <c r="AA11" s="352"/>
      <c r="AB11" s="352"/>
      <c r="AC11" s="352" t="s">
        <v>9</v>
      </c>
      <c r="AD11" s="352"/>
      <c r="AE11" s="352"/>
      <c r="AF11" s="352"/>
      <c r="AG11" s="352"/>
      <c r="AH11" s="352"/>
      <c r="AI11" s="352"/>
      <c r="AJ11" s="352"/>
      <c r="AK11" s="352" t="s">
        <v>10</v>
      </c>
      <c r="AL11" s="352"/>
      <c r="AM11" s="352"/>
      <c r="AN11" s="352"/>
      <c r="AO11" s="352"/>
      <c r="AP11" s="352"/>
      <c r="AQ11" s="352"/>
      <c r="AR11" s="352"/>
      <c r="AS11" s="352" t="s">
        <v>11</v>
      </c>
      <c r="AT11" s="352"/>
      <c r="AU11" s="352"/>
      <c r="AV11" s="352"/>
      <c r="AW11" s="352"/>
      <c r="AX11" s="352"/>
      <c r="AY11" s="352"/>
      <c r="AZ11" s="352"/>
    </row>
    <row r="12" spans="1:53" s="201" customFormat="1" ht="21" customHeight="1">
      <c r="A12" s="202"/>
      <c r="B12" s="354" t="s">
        <v>261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295" t="s">
        <v>117</v>
      </c>
      <c r="AA12" s="295"/>
      <c r="AB12" s="295"/>
      <c r="AC12" s="294"/>
      <c r="AD12" s="294"/>
      <c r="AE12" s="294"/>
      <c r="AF12" s="294"/>
      <c r="AG12" s="294"/>
      <c r="AH12" s="294"/>
      <c r="AI12" s="294"/>
      <c r="AJ12" s="294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59"/>
    </row>
    <row r="13" spans="1:53" s="201" customFormat="1" ht="33" customHeight="1">
      <c r="A13" s="202"/>
      <c r="B13" s="354" t="s">
        <v>266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295" t="s">
        <v>119</v>
      </c>
      <c r="AA13" s="295"/>
      <c r="AB13" s="295"/>
      <c r="AC13" s="294"/>
      <c r="AD13" s="294"/>
      <c r="AE13" s="294"/>
      <c r="AF13" s="294"/>
      <c r="AG13" s="294"/>
      <c r="AH13" s="294"/>
      <c r="AI13" s="294"/>
      <c r="AJ13" s="294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</row>
    <row r="14" spans="1:53" s="201" customFormat="1" ht="17.25" customHeight="1">
      <c r="A14" s="202"/>
      <c r="B14" s="354" t="s">
        <v>253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295" t="s">
        <v>131</v>
      </c>
      <c r="AA14" s="295"/>
      <c r="AB14" s="295"/>
      <c r="AC14" s="294">
        <v>12956</v>
      </c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</row>
    <row r="15" spans="1:53" s="201" customFormat="1" ht="18" customHeight="1">
      <c r="A15" s="202"/>
      <c r="B15" s="354" t="s">
        <v>258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295" t="s">
        <v>135</v>
      </c>
      <c r="AA15" s="295"/>
      <c r="AB15" s="295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</row>
    <row r="16" spans="1:53" s="201" customFormat="1" ht="31.5" customHeight="1">
      <c r="A16" s="202"/>
      <c r="B16" s="354" t="s">
        <v>249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95" t="s">
        <v>145</v>
      </c>
      <c r="AA16" s="295"/>
      <c r="AB16" s="295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</row>
    <row r="17" spans="1:53" s="201" customFormat="1" ht="33" customHeight="1">
      <c r="A17" s="202"/>
      <c r="B17" s="354" t="s">
        <v>267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295" t="s">
        <v>170</v>
      </c>
      <c r="AA17" s="295"/>
      <c r="AB17" s="295"/>
      <c r="AC17" s="294">
        <f>SUM(AC14:AC16)</f>
        <v>12956</v>
      </c>
      <c r="AD17" s="294"/>
      <c r="AE17" s="294"/>
      <c r="AF17" s="294"/>
      <c r="AG17" s="294"/>
      <c r="AH17" s="294"/>
      <c r="AI17" s="294"/>
      <c r="AJ17" s="294"/>
      <c r="AK17" s="294">
        <f>SUM(AK14:AK16)</f>
        <v>0</v>
      </c>
      <c r="AL17" s="294"/>
      <c r="AM17" s="294"/>
      <c r="AN17" s="294"/>
      <c r="AO17" s="294"/>
      <c r="AP17" s="294"/>
      <c r="AQ17" s="294"/>
      <c r="AR17" s="294"/>
      <c r="AS17" s="294">
        <f>SUM(AS14:AS16)</f>
        <v>0</v>
      </c>
      <c r="AT17" s="294"/>
      <c r="AU17" s="294"/>
      <c r="AV17" s="294"/>
      <c r="AW17" s="294"/>
      <c r="AX17" s="294"/>
      <c r="AY17" s="294"/>
      <c r="AZ17" s="294"/>
    </row>
    <row r="18" spans="1:53" s="207" customFormat="1" ht="7.5" customHeight="1">
      <c r="A18" s="202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1"/>
      <c r="AA18" s="211"/>
      <c r="AB18" s="211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</row>
    <row r="19" spans="1:53" customFormat="1" ht="3" hidden="1" customHeight="1">
      <c r="A19" s="83"/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</row>
    <row r="20" spans="1:53" customFormat="1" ht="18" customHeight="1">
      <c r="A20" s="426" t="s">
        <v>299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</row>
    <row r="21" spans="1:53" s="8" customFormat="1" ht="17.25" customHeight="1">
      <c r="A21" s="346" t="s">
        <v>298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114"/>
      <c r="BA21" s="114"/>
    </row>
    <row r="22" spans="1:53" s="8" customFormat="1" ht="8.1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</row>
    <row r="23" spans="1:53" s="8" customFormat="1" ht="17.25" customHeight="1">
      <c r="A23" s="114"/>
      <c r="B23" s="316" t="s">
        <v>3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 t="s">
        <v>66</v>
      </c>
      <c r="AA23" s="316"/>
      <c r="AB23" s="316"/>
      <c r="AC23" s="316" t="s">
        <v>5</v>
      </c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114"/>
    </row>
    <row r="24" spans="1:53" s="8" customFormat="1" ht="24.95" customHeight="1">
      <c r="A24" s="114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 t="s">
        <v>602</v>
      </c>
      <c r="AD24" s="316"/>
      <c r="AE24" s="316"/>
      <c r="AF24" s="316"/>
      <c r="AG24" s="316"/>
      <c r="AH24" s="316"/>
      <c r="AI24" s="316"/>
      <c r="AJ24" s="316"/>
      <c r="AK24" s="316" t="s">
        <v>603</v>
      </c>
      <c r="AL24" s="316"/>
      <c r="AM24" s="316"/>
      <c r="AN24" s="316"/>
      <c r="AO24" s="316"/>
      <c r="AP24" s="316"/>
      <c r="AQ24" s="316"/>
      <c r="AR24" s="316"/>
      <c r="AS24" s="316" t="s">
        <v>604</v>
      </c>
      <c r="AT24" s="316"/>
      <c r="AU24" s="316"/>
      <c r="AV24" s="316"/>
      <c r="AW24" s="316"/>
      <c r="AX24" s="316"/>
      <c r="AY24" s="316"/>
      <c r="AZ24" s="316"/>
      <c r="BA24" s="114"/>
    </row>
    <row r="25" spans="1:53" s="8" customFormat="1" ht="24.95" customHeight="1">
      <c r="A25" s="114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114"/>
    </row>
    <row r="26" spans="1:53" s="10" customFormat="1" ht="15" customHeight="1">
      <c r="A26" s="112"/>
      <c r="B26" s="336">
        <v>1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 t="s">
        <v>69</v>
      </c>
      <c r="AA26" s="336"/>
      <c r="AB26" s="336"/>
      <c r="AC26" s="336" t="s">
        <v>9</v>
      </c>
      <c r="AD26" s="336"/>
      <c r="AE26" s="336"/>
      <c r="AF26" s="336"/>
      <c r="AG26" s="336"/>
      <c r="AH26" s="336"/>
      <c r="AI26" s="336"/>
      <c r="AJ26" s="336"/>
      <c r="AK26" s="336" t="s">
        <v>10</v>
      </c>
      <c r="AL26" s="336"/>
      <c r="AM26" s="336"/>
      <c r="AN26" s="336"/>
      <c r="AO26" s="336"/>
      <c r="AP26" s="336"/>
      <c r="AQ26" s="336"/>
      <c r="AR26" s="336"/>
      <c r="AS26" s="336" t="s">
        <v>11</v>
      </c>
      <c r="AT26" s="336"/>
      <c r="AU26" s="336"/>
      <c r="AV26" s="336"/>
      <c r="AW26" s="336"/>
      <c r="AX26" s="336"/>
      <c r="AY26" s="336"/>
      <c r="AZ26" s="336"/>
      <c r="BA26" s="116"/>
    </row>
    <row r="27" spans="1:53" s="11" customFormat="1" ht="18" customHeight="1">
      <c r="A27" s="114"/>
      <c r="B27" s="327" t="s">
        <v>167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8" t="s">
        <v>117</v>
      </c>
      <c r="AA27" s="328"/>
      <c r="AB27" s="328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114"/>
    </row>
    <row r="28" spans="1:53" s="11" customFormat="1" ht="18" customHeight="1">
      <c r="A28" s="114"/>
      <c r="B28" s="327" t="s">
        <v>168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8" t="s">
        <v>119</v>
      </c>
      <c r="AA28" s="328"/>
      <c r="AB28" s="328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114"/>
    </row>
    <row r="29" spans="1:53" s="11" customFormat="1" ht="18" customHeight="1">
      <c r="A29" s="114"/>
      <c r="B29" s="424" t="s">
        <v>169</v>
      </c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393"/>
      <c r="AA29" s="393"/>
      <c r="AB29" s="393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114"/>
    </row>
    <row r="30" spans="1:53" s="8" customFormat="1" ht="18" customHeight="1">
      <c r="A30" s="114"/>
      <c r="B30" s="330" t="s">
        <v>54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2" t="s">
        <v>138</v>
      </c>
      <c r="AA30" s="333"/>
      <c r="AB30" s="334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114"/>
    </row>
    <row r="31" spans="1:53" s="11" customFormat="1" ht="6" customHeight="1">
      <c r="A31" s="11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</row>
    <row r="32" spans="1:53" ht="0.75" customHeight="1"/>
    <row r="33" spans="1:53" s="11" customFormat="1" ht="18" customHeight="1">
      <c r="A33" s="114"/>
      <c r="B33" s="346" t="s">
        <v>329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114"/>
    </row>
    <row r="34" spans="1:53" s="11" customFormat="1" ht="18" customHeight="1">
      <c r="A34" s="114"/>
      <c r="B34" s="346" t="s">
        <v>330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114"/>
    </row>
    <row r="35" spans="1:53" s="8" customFormat="1" ht="8.2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</row>
    <row r="36" spans="1:53" s="8" customFormat="1" ht="12.75" customHeight="1">
      <c r="A36" s="115"/>
      <c r="B36" s="316" t="s">
        <v>3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 t="s">
        <v>4</v>
      </c>
      <c r="S36" s="316"/>
      <c r="T36" s="316" t="s">
        <v>77</v>
      </c>
      <c r="U36" s="316"/>
      <c r="V36" s="316"/>
      <c r="W36" s="316"/>
      <c r="X36" s="316"/>
      <c r="Y36" s="316"/>
      <c r="Z36" s="316"/>
      <c r="AA36" s="316"/>
      <c r="AB36" s="316"/>
      <c r="AC36" s="316" t="s">
        <v>192</v>
      </c>
      <c r="AD36" s="316"/>
      <c r="AE36" s="316"/>
      <c r="AF36" s="316"/>
      <c r="AG36" s="316"/>
      <c r="AH36" s="316"/>
      <c r="AI36" s="316"/>
      <c r="AJ36" s="316" t="s">
        <v>74</v>
      </c>
      <c r="AK36" s="316"/>
      <c r="AL36" s="316"/>
      <c r="AM36" s="316"/>
      <c r="AN36" s="316"/>
      <c r="AO36" s="316"/>
      <c r="AP36" s="316"/>
      <c r="AQ36" s="316"/>
      <c r="AR36" s="316" t="s">
        <v>215</v>
      </c>
      <c r="AS36" s="316"/>
      <c r="AT36" s="316"/>
      <c r="AU36" s="316"/>
      <c r="AV36" s="316"/>
      <c r="AW36" s="316"/>
      <c r="AX36" s="316"/>
      <c r="AY36" s="316"/>
      <c r="AZ36" s="316"/>
      <c r="BA36" s="115"/>
    </row>
    <row r="37" spans="1:53" s="8" customFormat="1" ht="12.75" customHeight="1">
      <c r="A37" s="11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115"/>
    </row>
    <row r="38" spans="1:53" s="8" customFormat="1" ht="12.75" customHeight="1">
      <c r="A38" s="115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115"/>
    </row>
    <row r="39" spans="1:53" s="8" customFormat="1" ht="12.75" customHeight="1">
      <c r="A39" s="115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115"/>
    </row>
    <row r="40" spans="1:53" s="8" customFormat="1" ht="15" customHeight="1">
      <c r="A40" s="114"/>
      <c r="B40" s="316">
        <v>1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>
        <v>2</v>
      </c>
      <c r="S40" s="316"/>
      <c r="T40" s="316">
        <v>3</v>
      </c>
      <c r="U40" s="316"/>
      <c r="V40" s="316"/>
      <c r="W40" s="316"/>
      <c r="X40" s="316"/>
      <c r="Y40" s="316"/>
      <c r="Z40" s="316"/>
      <c r="AA40" s="316"/>
      <c r="AB40" s="316"/>
      <c r="AC40" s="316">
        <v>4</v>
      </c>
      <c r="AD40" s="316"/>
      <c r="AE40" s="316"/>
      <c r="AF40" s="316"/>
      <c r="AG40" s="316"/>
      <c r="AH40" s="316"/>
      <c r="AI40" s="316"/>
      <c r="AJ40" s="316">
        <v>5</v>
      </c>
      <c r="AK40" s="316"/>
      <c r="AL40" s="316"/>
      <c r="AM40" s="316"/>
      <c r="AN40" s="316"/>
      <c r="AO40" s="316"/>
      <c r="AP40" s="316"/>
      <c r="AQ40" s="316"/>
      <c r="AR40" s="316">
        <v>6</v>
      </c>
      <c r="AS40" s="316"/>
      <c r="AT40" s="316"/>
      <c r="AU40" s="316"/>
      <c r="AV40" s="316"/>
      <c r="AW40" s="316"/>
      <c r="AX40" s="316"/>
      <c r="AY40" s="316"/>
      <c r="AZ40" s="316"/>
      <c r="BA40" s="118"/>
    </row>
    <row r="41" spans="1:53" s="8" customFormat="1" ht="31.5" customHeight="1">
      <c r="A41" s="114"/>
      <c r="B41" s="423" t="s">
        <v>75</v>
      </c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373">
        <v>100</v>
      </c>
      <c r="S41" s="373"/>
      <c r="T41" s="336"/>
      <c r="U41" s="336"/>
      <c r="V41" s="336"/>
      <c r="W41" s="336"/>
      <c r="X41" s="336"/>
      <c r="Y41" s="336"/>
      <c r="Z41" s="336"/>
      <c r="AA41" s="336"/>
      <c r="AB41" s="336"/>
      <c r="AC41" s="321"/>
      <c r="AD41" s="321"/>
      <c r="AE41" s="321"/>
      <c r="AF41" s="321"/>
      <c r="AG41" s="321"/>
      <c r="AH41" s="321"/>
      <c r="AI41" s="321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114"/>
    </row>
    <row r="42" spans="1:53" s="8" customFormat="1" ht="18" customHeight="1">
      <c r="A42" s="114"/>
      <c r="B42" s="375" t="s">
        <v>72</v>
      </c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3">
        <v>110</v>
      </c>
      <c r="S42" s="373"/>
      <c r="T42" s="336"/>
      <c r="U42" s="336"/>
      <c r="V42" s="336"/>
      <c r="W42" s="336"/>
      <c r="X42" s="336"/>
      <c r="Y42" s="336"/>
      <c r="Z42" s="336"/>
      <c r="AA42" s="336"/>
      <c r="AB42" s="336"/>
      <c r="AC42" s="321"/>
      <c r="AD42" s="321"/>
      <c r="AE42" s="321"/>
      <c r="AF42" s="321"/>
      <c r="AG42" s="321"/>
      <c r="AH42" s="321"/>
      <c r="AI42" s="321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114"/>
    </row>
    <row r="43" spans="1:53" s="8" customFormat="1" ht="18" customHeight="1">
      <c r="A43" s="114"/>
      <c r="B43" s="372" t="s">
        <v>73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3">
        <v>111</v>
      </c>
      <c r="S43" s="373"/>
      <c r="T43" s="336"/>
      <c r="U43" s="336"/>
      <c r="V43" s="336"/>
      <c r="W43" s="336"/>
      <c r="X43" s="336"/>
      <c r="Y43" s="336"/>
      <c r="Z43" s="336"/>
      <c r="AA43" s="336"/>
      <c r="AB43" s="336"/>
      <c r="AC43" s="321"/>
      <c r="AD43" s="321"/>
      <c r="AE43" s="321"/>
      <c r="AF43" s="321"/>
      <c r="AG43" s="321"/>
      <c r="AH43" s="321"/>
      <c r="AI43" s="321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114"/>
    </row>
    <row r="44" spans="1:53" ht="9.75" customHeight="1"/>
    <row r="45" spans="1:53" s="11" customFormat="1" ht="18" customHeight="1">
      <c r="A45" s="114"/>
      <c r="B45" s="346" t="s">
        <v>331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114"/>
    </row>
    <row r="46" spans="1:53" s="8" customFormat="1" ht="7.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</row>
    <row r="47" spans="1:53" s="8" customFormat="1" ht="12.75" customHeight="1">
      <c r="A47" s="115"/>
      <c r="B47" s="316" t="s">
        <v>3</v>
      </c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 t="s">
        <v>4</v>
      </c>
      <c r="S47" s="316"/>
      <c r="T47" s="316" t="s">
        <v>77</v>
      </c>
      <c r="U47" s="316"/>
      <c r="V47" s="316"/>
      <c r="W47" s="316"/>
      <c r="X47" s="316"/>
      <c r="Y47" s="316"/>
      <c r="Z47" s="316"/>
      <c r="AA47" s="316"/>
      <c r="AB47" s="316"/>
      <c r="AC47" s="316" t="s">
        <v>192</v>
      </c>
      <c r="AD47" s="316"/>
      <c r="AE47" s="316"/>
      <c r="AF47" s="316"/>
      <c r="AG47" s="316"/>
      <c r="AH47" s="316"/>
      <c r="AI47" s="316"/>
      <c r="AJ47" s="316" t="s">
        <v>74</v>
      </c>
      <c r="AK47" s="316"/>
      <c r="AL47" s="316"/>
      <c r="AM47" s="316"/>
      <c r="AN47" s="316"/>
      <c r="AO47" s="316"/>
      <c r="AP47" s="316"/>
      <c r="AQ47" s="316"/>
      <c r="AR47" s="316" t="s">
        <v>215</v>
      </c>
      <c r="AS47" s="316"/>
      <c r="AT47" s="316"/>
      <c r="AU47" s="316"/>
      <c r="AV47" s="316"/>
      <c r="AW47" s="316"/>
      <c r="AX47" s="316"/>
      <c r="AY47" s="316"/>
      <c r="AZ47" s="316"/>
      <c r="BA47" s="115"/>
    </row>
    <row r="48" spans="1:53" s="8" customFormat="1" ht="12.75" customHeight="1">
      <c r="A48" s="115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115"/>
    </row>
    <row r="49" spans="1:53" s="8" customFormat="1" ht="12.75" customHeight="1">
      <c r="A49" s="115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115"/>
    </row>
    <row r="50" spans="1:53" s="8" customFormat="1" ht="12.75" customHeight="1">
      <c r="A50" s="1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115"/>
    </row>
    <row r="51" spans="1:53" s="8" customFormat="1" ht="15" customHeight="1">
      <c r="A51" s="114"/>
      <c r="B51" s="316">
        <v>1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>
        <v>2</v>
      </c>
      <c r="S51" s="316"/>
      <c r="T51" s="316">
        <v>3</v>
      </c>
      <c r="U51" s="316"/>
      <c r="V51" s="316"/>
      <c r="W51" s="316"/>
      <c r="X51" s="316"/>
      <c r="Y51" s="316"/>
      <c r="Z51" s="316"/>
      <c r="AA51" s="316"/>
      <c r="AB51" s="316"/>
      <c r="AC51" s="316">
        <v>4</v>
      </c>
      <c r="AD51" s="316"/>
      <c r="AE51" s="316"/>
      <c r="AF51" s="316"/>
      <c r="AG51" s="316"/>
      <c r="AH51" s="316"/>
      <c r="AI51" s="316"/>
      <c r="AJ51" s="316">
        <v>5</v>
      </c>
      <c r="AK51" s="316"/>
      <c r="AL51" s="316"/>
      <c r="AM51" s="316"/>
      <c r="AN51" s="316"/>
      <c r="AO51" s="316"/>
      <c r="AP51" s="316"/>
      <c r="AQ51" s="316"/>
      <c r="AR51" s="316">
        <v>6</v>
      </c>
      <c r="AS51" s="316"/>
      <c r="AT51" s="316"/>
      <c r="AU51" s="316"/>
      <c r="AV51" s="316"/>
      <c r="AW51" s="316"/>
      <c r="AX51" s="316"/>
      <c r="AY51" s="316"/>
      <c r="AZ51" s="316"/>
      <c r="BA51" s="118"/>
    </row>
    <row r="52" spans="1:53" s="8" customFormat="1" ht="31.5" customHeight="1">
      <c r="A52" s="114"/>
      <c r="B52" s="423" t="s">
        <v>75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373">
        <v>100</v>
      </c>
      <c r="S52" s="373"/>
      <c r="T52" s="336"/>
      <c r="U52" s="336"/>
      <c r="V52" s="336"/>
      <c r="W52" s="336"/>
      <c r="X52" s="336"/>
      <c r="Y52" s="336"/>
      <c r="Z52" s="336"/>
      <c r="AA52" s="336"/>
      <c r="AB52" s="336"/>
      <c r="AC52" s="321"/>
      <c r="AD52" s="321"/>
      <c r="AE52" s="321"/>
      <c r="AF52" s="321"/>
      <c r="AG52" s="321"/>
      <c r="AH52" s="321"/>
      <c r="AI52" s="321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114"/>
    </row>
    <row r="53" spans="1:53" s="8" customFormat="1" ht="18" customHeight="1">
      <c r="A53" s="114"/>
      <c r="B53" s="375" t="s">
        <v>72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3">
        <v>110</v>
      </c>
      <c r="S53" s="373"/>
      <c r="T53" s="336"/>
      <c r="U53" s="336"/>
      <c r="V53" s="336"/>
      <c r="W53" s="336"/>
      <c r="X53" s="336"/>
      <c r="Y53" s="336"/>
      <c r="Z53" s="336"/>
      <c r="AA53" s="336"/>
      <c r="AB53" s="336"/>
      <c r="AC53" s="321"/>
      <c r="AD53" s="321"/>
      <c r="AE53" s="321"/>
      <c r="AF53" s="321"/>
      <c r="AG53" s="321"/>
      <c r="AH53" s="321"/>
      <c r="AI53" s="321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114"/>
    </row>
    <row r="54" spans="1:53" s="8" customFormat="1" ht="18" customHeight="1">
      <c r="A54" s="114"/>
      <c r="B54" s="372" t="s">
        <v>73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3">
        <v>111</v>
      </c>
      <c r="S54" s="373"/>
      <c r="T54" s="336"/>
      <c r="U54" s="336"/>
      <c r="V54" s="336"/>
      <c r="W54" s="336"/>
      <c r="X54" s="336"/>
      <c r="Y54" s="336"/>
      <c r="Z54" s="336"/>
      <c r="AA54" s="336"/>
      <c r="AB54" s="336"/>
      <c r="AC54" s="321"/>
      <c r="AD54" s="321"/>
      <c r="AE54" s="321"/>
      <c r="AF54" s="321"/>
      <c r="AG54" s="321"/>
      <c r="AH54" s="321"/>
      <c r="AI54" s="321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114"/>
    </row>
    <row r="55" spans="1:53" ht="7.5" customHeight="1"/>
    <row r="56" spans="1:53" s="11" customFormat="1" ht="18" customHeight="1">
      <c r="A56" s="114"/>
      <c r="B56" s="346" t="s">
        <v>332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6"/>
      <c r="AU56" s="346"/>
      <c r="AV56" s="346"/>
      <c r="AW56" s="346"/>
      <c r="AX56" s="346"/>
      <c r="AY56" s="346"/>
      <c r="AZ56" s="346"/>
      <c r="BA56" s="114"/>
    </row>
    <row r="57" spans="1:53" s="8" customFormat="1" ht="5.2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</row>
    <row r="58" spans="1:53" s="8" customFormat="1" ht="12.75" customHeight="1">
      <c r="A58" s="115"/>
      <c r="B58" s="316" t="s">
        <v>3</v>
      </c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 t="s">
        <v>4</v>
      </c>
      <c r="S58" s="316"/>
      <c r="T58" s="316" t="s">
        <v>77</v>
      </c>
      <c r="U58" s="316"/>
      <c r="V58" s="316"/>
      <c r="W58" s="316"/>
      <c r="X58" s="316"/>
      <c r="Y58" s="316"/>
      <c r="Z58" s="316"/>
      <c r="AA58" s="316"/>
      <c r="AB58" s="316"/>
      <c r="AC58" s="316" t="s">
        <v>192</v>
      </c>
      <c r="AD58" s="316"/>
      <c r="AE58" s="316"/>
      <c r="AF58" s="316"/>
      <c r="AG58" s="316"/>
      <c r="AH58" s="316"/>
      <c r="AI58" s="316"/>
      <c r="AJ58" s="316" t="s">
        <v>74</v>
      </c>
      <c r="AK58" s="316"/>
      <c r="AL58" s="316"/>
      <c r="AM58" s="316"/>
      <c r="AN58" s="316"/>
      <c r="AO58" s="316"/>
      <c r="AP58" s="316"/>
      <c r="AQ58" s="316"/>
      <c r="AR58" s="316" t="s">
        <v>215</v>
      </c>
      <c r="AS58" s="316"/>
      <c r="AT58" s="316"/>
      <c r="AU58" s="316"/>
      <c r="AV58" s="316"/>
      <c r="AW58" s="316"/>
      <c r="AX58" s="316"/>
      <c r="AY58" s="316"/>
      <c r="AZ58" s="316"/>
      <c r="BA58" s="115"/>
    </row>
    <row r="59" spans="1:53" s="8" customFormat="1" ht="12.75" customHeight="1">
      <c r="A59" s="115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115"/>
    </row>
    <row r="60" spans="1:53" s="8" customFormat="1" ht="12.75" customHeight="1">
      <c r="A60" s="115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115"/>
    </row>
    <row r="61" spans="1:53" s="8" customFormat="1" ht="12.75" customHeight="1">
      <c r="A61" s="115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115"/>
    </row>
    <row r="62" spans="1:53" s="8" customFormat="1" ht="15" customHeight="1">
      <c r="A62" s="114"/>
      <c r="B62" s="316">
        <v>1</v>
      </c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>
        <v>2</v>
      </c>
      <c r="S62" s="316"/>
      <c r="T62" s="316">
        <v>3</v>
      </c>
      <c r="U62" s="316"/>
      <c r="V62" s="316"/>
      <c r="W62" s="316"/>
      <c r="X62" s="316"/>
      <c r="Y62" s="316"/>
      <c r="Z62" s="316"/>
      <c r="AA62" s="316"/>
      <c r="AB62" s="316"/>
      <c r="AC62" s="316">
        <v>4</v>
      </c>
      <c r="AD62" s="316"/>
      <c r="AE62" s="316"/>
      <c r="AF62" s="316"/>
      <c r="AG62" s="316"/>
      <c r="AH62" s="316"/>
      <c r="AI62" s="316"/>
      <c r="AJ62" s="316">
        <v>5</v>
      </c>
      <c r="AK62" s="316"/>
      <c r="AL62" s="316"/>
      <c r="AM62" s="316"/>
      <c r="AN62" s="316"/>
      <c r="AO62" s="316"/>
      <c r="AP62" s="316"/>
      <c r="AQ62" s="316"/>
      <c r="AR62" s="316">
        <v>6</v>
      </c>
      <c r="AS62" s="316"/>
      <c r="AT62" s="316"/>
      <c r="AU62" s="316"/>
      <c r="AV62" s="316"/>
      <c r="AW62" s="316"/>
      <c r="AX62" s="316"/>
      <c r="AY62" s="316"/>
      <c r="AZ62" s="316"/>
      <c r="BA62" s="118"/>
    </row>
    <row r="63" spans="1:53" s="8" customFormat="1" ht="31.5" customHeight="1">
      <c r="A63" s="114"/>
      <c r="B63" s="423" t="s">
        <v>75</v>
      </c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373">
        <v>100</v>
      </c>
      <c r="S63" s="373"/>
      <c r="T63" s="336"/>
      <c r="U63" s="336"/>
      <c r="V63" s="336"/>
      <c r="W63" s="336"/>
      <c r="X63" s="336"/>
      <c r="Y63" s="336"/>
      <c r="Z63" s="336"/>
      <c r="AA63" s="336"/>
      <c r="AB63" s="336"/>
      <c r="AC63" s="321"/>
      <c r="AD63" s="321"/>
      <c r="AE63" s="321"/>
      <c r="AF63" s="321"/>
      <c r="AG63" s="321"/>
      <c r="AH63" s="321"/>
      <c r="AI63" s="321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114"/>
    </row>
    <row r="64" spans="1:53" s="8" customFormat="1" ht="18" customHeight="1">
      <c r="A64" s="114"/>
      <c r="B64" s="375" t="s">
        <v>72</v>
      </c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3">
        <v>110</v>
      </c>
      <c r="S64" s="373"/>
      <c r="T64" s="336"/>
      <c r="U64" s="336"/>
      <c r="V64" s="336"/>
      <c r="W64" s="336"/>
      <c r="X64" s="336"/>
      <c r="Y64" s="336"/>
      <c r="Z64" s="336"/>
      <c r="AA64" s="336"/>
      <c r="AB64" s="336"/>
      <c r="AC64" s="321"/>
      <c r="AD64" s="321"/>
      <c r="AE64" s="321"/>
      <c r="AF64" s="321"/>
      <c r="AG64" s="321"/>
      <c r="AH64" s="321"/>
      <c r="AI64" s="321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114"/>
    </row>
    <row r="65" spans="1:60" s="8" customFormat="1" ht="18" customHeight="1">
      <c r="A65" s="114"/>
      <c r="B65" s="372" t="s">
        <v>73</v>
      </c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3">
        <v>111</v>
      </c>
      <c r="S65" s="373"/>
      <c r="T65" s="336"/>
      <c r="U65" s="336"/>
      <c r="V65" s="336"/>
      <c r="W65" s="336"/>
      <c r="X65" s="336"/>
      <c r="Y65" s="336"/>
      <c r="Z65" s="336"/>
      <c r="AA65" s="336"/>
      <c r="AB65" s="336"/>
      <c r="AC65" s="321"/>
      <c r="AD65" s="321"/>
      <c r="AE65" s="321"/>
      <c r="AF65" s="321"/>
      <c r="AG65" s="321"/>
      <c r="AH65" s="321"/>
      <c r="AI65" s="321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114"/>
    </row>
    <row r="66" spans="1:60" ht="7.5" customHeight="1"/>
    <row r="67" spans="1:60" s="11" customFormat="1" ht="15" hidden="1" customHeight="1">
      <c r="A67" s="114"/>
      <c r="B67" s="124"/>
      <c r="C67" s="124"/>
      <c r="D67" s="124"/>
      <c r="E67" s="124"/>
      <c r="F67" s="124"/>
      <c r="G67" s="124"/>
      <c r="H67" s="124"/>
      <c r="I67" s="124"/>
      <c r="J67" s="124"/>
      <c r="K67" s="125"/>
      <c r="L67" s="125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14"/>
    </row>
    <row r="68" spans="1:60" s="11" customFormat="1" ht="18" customHeight="1">
      <c r="A68" s="114"/>
      <c r="B68" s="374" t="s">
        <v>333</v>
      </c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R68" s="374"/>
      <c r="AS68" s="374"/>
      <c r="AT68" s="374"/>
      <c r="AU68" s="374"/>
      <c r="AV68" s="374"/>
      <c r="AW68" s="374"/>
      <c r="AX68" s="374"/>
      <c r="AY68" s="374"/>
      <c r="AZ68" s="374"/>
      <c r="BA68" s="148"/>
    </row>
    <row r="69" spans="1:60" s="11" customFormat="1" ht="8.1" customHeight="1">
      <c r="A69" s="114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48"/>
    </row>
    <row r="70" spans="1:60" s="17" customFormat="1" ht="50.1" customHeight="1">
      <c r="A70" s="115"/>
      <c r="B70" s="316" t="s">
        <v>163</v>
      </c>
      <c r="C70" s="316"/>
      <c r="D70" s="316"/>
      <c r="E70" s="316"/>
      <c r="F70" s="316"/>
      <c r="G70" s="316"/>
      <c r="H70" s="316"/>
      <c r="I70" s="316" t="s">
        <v>189</v>
      </c>
      <c r="J70" s="316"/>
      <c r="K70" s="316"/>
      <c r="L70" s="316" t="s">
        <v>4</v>
      </c>
      <c r="M70" s="316"/>
      <c r="N70" s="316" t="s">
        <v>563</v>
      </c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 t="s">
        <v>564</v>
      </c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 t="s">
        <v>565</v>
      </c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118"/>
      <c r="BB70" s="13"/>
      <c r="BC70" s="13"/>
      <c r="BD70" s="13"/>
      <c r="BE70" s="13"/>
      <c r="BF70" s="13"/>
      <c r="BG70" s="26"/>
      <c r="BH70" s="26"/>
    </row>
    <row r="71" spans="1:60" s="17" customFormat="1" ht="83.1" customHeight="1">
      <c r="A71" s="115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 t="s">
        <v>186</v>
      </c>
      <c r="O71" s="316"/>
      <c r="P71" s="316"/>
      <c r="Q71" s="336" t="s">
        <v>193</v>
      </c>
      <c r="R71" s="336"/>
      <c r="S71" s="336"/>
      <c r="T71" s="336"/>
      <c r="U71" s="316" t="s">
        <v>187</v>
      </c>
      <c r="V71" s="316"/>
      <c r="W71" s="316"/>
      <c r="X71" s="316" t="s">
        <v>188</v>
      </c>
      <c r="Y71" s="316"/>
      <c r="Z71" s="316"/>
      <c r="AA71" s="316" t="s">
        <v>186</v>
      </c>
      <c r="AB71" s="316"/>
      <c r="AC71" s="316"/>
      <c r="AD71" s="336" t="s">
        <v>193</v>
      </c>
      <c r="AE71" s="336"/>
      <c r="AF71" s="336"/>
      <c r="AG71" s="336"/>
      <c r="AH71" s="316" t="s">
        <v>187</v>
      </c>
      <c r="AI71" s="316"/>
      <c r="AJ71" s="316"/>
      <c r="AK71" s="316" t="s">
        <v>188</v>
      </c>
      <c r="AL71" s="316"/>
      <c r="AM71" s="316"/>
      <c r="AN71" s="316" t="s">
        <v>186</v>
      </c>
      <c r="AO71" s="316"/>
      <c r="AP71" s="316"/>
      <c r="AQ71" s="336" t="s">
        <v>193</v>
      </c>
      <c r="AR71" s="336"/>
      <c r="AS71" s="336"/>
      <c r="AT71" s="336"/>
      <c r="AU71" s="316" t="s">
        <v>187</v>
      </c>
      <c r="AV71" s="316"/>
      <c r="AW71" s="316"/>
      <c r="AX71" s="316" t="s">
        <v>188</v>
      </c>
      <c r="AY71" s="316"/>
      <c r="AZ71" s="316"/>
      <c r="BA71" s="152"/>
      <c r="BB71" s="24"/>
      <c r="BC71" s="24"/>
      <c r="BD71" s="13"/>
      <c r="BE71" s="13"/>
      <c r="BF71" s="13"/>
      <c r="BG71" s="26"/>
      <c r="BH71" s="26"/>
    </row>
    <row r="72" spans="1:60" s="17" customFormat="1" ht="15" customHeight="1">
      <c r="A72" s="115"/>
      <c r="B72" s="322">
        <v>1</v>
      </c>
      <c r="C72" s="322"/>
      <c r="D72" s="322"/>
      <c r="E72" s="322"/>
      <c r="F72" s="322"/>
      <c r="G72" s="322"/>
      <c r="H72" s="322"/>
      <c r="I72" s="322">
        <v>2</v>
      </c>
      <c r="J72" s="322"/>
      <c r="K72" s="322"/>
      <c r="L72" s="322">
        <v>3</v>
      </c>
      <c r="M72" s="322"/>
      <c r="N72" s="322">
        <v>4</v>
      </c>
      <c r="O72" s="322"/>
      <c r="P72" s="322"/>
      <c r="Q72" s="316">
        <v>5</v>
      </c>
      <c r="R72" s="316"/>
      <c r="S72" s="316"/>
      <c r="T72" s="316"/>
      <c r="U72" s="316">
        <v>6</v>
      </c>
      <c r="V72" s="316"/>
      <c r="W72" s="316"/>
      <c r="X72" s="316">
        <v>7</v>
      </c>
      <c r="Y72" s="316"/>
      <c r="Z72" s="316"/>
      <c r="AA72" s="316">
        <v>8</v>
      </c>
      <c r="AB72" s="316"/>
      <c r="AC72" s="316"/>
      <c r="AD72" s="316">
        <v>9</v>
      </c>
      <c r="AE72" s="316"/>
      <c r="AF72" s="316"/>
      <c r="AG72" s="316"/>
      <c r="AH72" s="316">
        <v>10</v>
      </c>
      <c r="AI72" s="316"/>
      <c r="AJ72" s="316"/>
      <c r="AK72" s="316">
        <v>11</v>
      </c>
      <c r="AL72" s="316"/>
      <c r="AM72" s="316"/>
      <c r="AN72" s="316">
        <v>12</v>
      </c>
      <c r="AO72" s="316"/>
      <c r="AP72" s="316"/>
      <c r="AQ72" s="316">
        <v>13</v>
      </c>
      <c r="AR72" s="316"/>
      <c r="AS72" s="316"/>
      <c r="AT72" s="316"/>
      <c r="AU72" s="316">
        <v>14</v>
      </c>
      <c r="AV72" s="316"/>
      <c r="AW72" s="316"/>
      <c r="AX72" s="316">
        <v>15</v>
      </c>
      <c r="AY72" s="316"/>
      <c r="AZ72" s="316"/>
      <c r="BA72" s="116"/>
      <c r="BB72" s="25"/>
      <c r="BC72" s="25"/>
      <c r="BD72" s="25"/>
      <c r="BE72" s="25"/>
      <c r="BF72" s="25"/>
      <c r="BG72" s="26"/>
      <c r="BH72" s="26"/>
    </row>
    <row r="73" spans="1:60" s="17" customFormat="1" ht="31.5" customHeight="1">
      <c r="A73" s="115"/>
      <c r="B73" s="410" t="s">
        <v>534</v>
      </c>
      <c r="C73" s="411"/>
      <c r="D73" s="411"/>
      <c r="E73" s="411"/>
      <c r="F73" s="411"/>
      <c r="G73" s="411"/>
      <c r="H73" s="412"/>
      <c r="I73" s="409" t="s">
        <v>535</v>
      </c>
      <c r="J73" s="409"/>
      <c r="K73" s="409"/>
      <c r="L73" s="409" t="s">
        <v>23</v>
      </c>
      <c r="M73" s="409"/>
      <c r="N73" s="322">
        <v>6478</v>
      </c>
      <c r="O73" s="322"/>
      <c r="P73" s="322"/>
      <c r="Q73" s="316">
        <v>2</v>
      </c>
      <c r="R73" s="316"/>
      <c r="S73" s="316"/>
      <c r="T73" s="316"/>
      <c r="U73" s="316">
        <v>1</v>
      </c>
      <c r="V73" s="316"/>
      <c r="W73" s="316"/>
      <c r="X73" s="316">
        <f>N73*Q73</f>
        <v>12956</v>
      </c>
      <c r="Y73" s="316"/>
      <c r="Z73" s="316"/>
      <c r="AA73" s="322"/>
      <c r="AB73" s="322"/>
      <c r="AC73" s="322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22"/>
      <c r="AO73" s="322"/>
      <c r="AP73" s="322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116"/>
      <c r="BB73" s="25"/>
      <c r="BC73" s="25"/>
      <c r="BD73" s="25"/>
      <c r="BE73" s="25"/>
      <c r="BF73" s="25"/>
      <c r="BG73" s="26"/>
      <c r="BH73" s="26"/>
    </row>
    <row r="74" spans="1:60" s="17" customFormat="1" ht="18" customHeight="1">
      <c r="A74" s="115"/>
      <c r="B74" s="322"/>
      <c r="C74" s="322"/>
      <c r="D74" s="322"/>
      <c r="E74" s="322"/>
      <c r="F74" s="322"/>
      <c r="G74" s="322"/>
      <c r="H74" s="322"/>
      <c r="I74" s="409"/>
      <c r="J74" s="409"/>
      <c r="K74" s="409"/>
      <c r="L74" s="409" t="s">
        <v>24</v>
      </c>
      <c r="M74" s="409"/>
      <c r="N74" s="322"/>
      <c r="O74" s="322"/>
      <c r="P74" s="322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116"/>
      <c r="BB74" s="25"/>
      <c r="BC74" s="25"/>
      <c r="BD74" s="25"/>
      <c r="BE74" s="25"/>
      <c r="BF74" s="25"/>
      <c r="BG74" s="26"/>
      <c r="BH74" s="26"/>
    </row>
    <row r="75" spans="1:60" s="17" customFormat="1" ht="18" customHeight="1">
      <c r="A75" s="115"/>
      <c r="B75" s="322"/>
      <c r="C75" s="322"/>
      <c r="D75" s="322"/>
      <c r="E75" s="322"/>
      <c r="F75" s="322"/>
      <c r="G75" s="322"/>
      <c r="H75" s="322"/>
      <c r="I75" s="409"/>
      <c r="J75" s="409"/>
      <c r="K75" s="409"/>
      <c r="L75" s="409" t="s">
        <v>25</v>
      </c>
      <c r="M75" s="409"/>
      <c r="N75" s="322"/>
      <c r="O75" s="322"/>
      <c r="P75" s="322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116"/>
      <c r="BB75" s="25"/>
      <c r="BC75" s="25"/>
      <c r="BD75" s="25"/>
      <c r="BE75" s="25"/>
      <c r="BF75" s="25"/>
      <c r="BG75" s="26"/>
      <c r="BH75" s="26"/>
    </row>
    <row r="76" spans="1:60" s="17" customFormat="1" ht="18" customHeight="1">
      <c r="A76" s="115"/>
      <c r="B76" s="320" t="s">
        <v>80</v>
      </c>
      <c r="C76" s="320"/>
      <c r="D76" s="320"/>
      <c r="E76" s="320"/>
      <c r="F76" s="320"/>
      <c r="G76" s="320"/>
      <c r="H76" s="320"/>
      <c r="I76" s="320"/>
      <c r="J76" s="320"/>
      <c r="K76" s="320"/>
      <c r="L76" s="409" t="s">
        <v>138</v>
      </c>
      <c r="M76" s="409"/>
      <c r="N76" s="321" t="s">
        <v>26</v>
      </c>
      <c r="O76" s="321"/>
      <c r="P76" s="321"/>
      <c r="Q76" s="315" t="s">
        <v>26</v>
      </c>
      <c r="R76" s="315"/>
      <c r="S76" s="315"/>
      <c r="T76" s="315"/>
      <c r="U76" s="315" t="s">
        <v>26</v>
      </c>
      <c r="V76" s="315"/>
      <c r="W76" s="315"/>
      <c r="X76" s="315">
        <f>SUM(X73:X75)</f>
        <v>12956</v>
      </c>
      <c r="Y76" s="315"/>
      <c r="Z76" s="315"/>
      <c r="AA76" s="315" t="s">
        <v>26</v>
      </c>
      <c r="AB76" s="315"/>
      <c r="AC76" s="315"/>
      <c r="AD76" s="315" t="s">
        <v>26</v>
      </c>
      <c r="AE76" s="315"/>
      <c r="AF76" s="315"/>
      <c r="AG76" s="315"/>
      <c r="AH76" s="315" t="s">
        <v>26</v>
      </c>
      <c r="AI76" s="315"/>
      <c r="AJ76" s="315"/>
      <c r="AK76" s="315">
        <f>SUM(AK73:AK75)</f>
        <v>0</v>
      </c>
      <c r="AL76" s="315"/>
      <c r="AM76" s="315"/>
      <c r="AN76" s="315" t="s">
        <v>26</v>
      </c>
      <c r="AO76" s="315"/>
      <c r="AP76" s="315"/>
      <c r="AQ76" s="315" t="s">
        <v>26</v>
      </c>
      <c r="AR76" s="315"/>
      <c r="AS76" s="315"/>
      <c r="AT76" s="315"/>
      <c r="AU76" s="315" t="s">
        <v>26</v>
      </c>
      <c r="AV76" s="315"/>
      <c r="AW76" s="315"/>
      <c r="AX76" s="316">
        <f>SUM(AX73:AX75)</f>
        <v>0</v>
      </c>
      <c r="AY76" s="316"/>
      <c r="AZ76" s="316"/>
      <c r="BA76" s="153"/>
      <c r="BB76" s="19"/>
      <c r="BC76" s="19"/>
      <c r="BD76" s="19"/>
      <c r="BE76" s="19"/>
      <c r="BF76" s="19"/>
      <c r="BG76" s="26"/>
      <c r="BH76" s="26"/>
    </row>
    <row r="77" spans="1:60" ht="9" customHeight="1"/>
    <row r="78" spans="1:60" s="11" customFormat="1" ht="18" hidden="1" customHeight="1">
      <c r="A78" s="114"/>
      <c r="B78" s="374" t="s">
        <v>148</v>
      </c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  <c r="AP78" s="374"/>
      <c r="AQ78" s="374"/>
      <c r="AR78" s="374"/>
      <c r="AS78" s="374"/>
      <c r="AT78" s="374"/>
      <c r="AU78" s="374"/>
      <c r="AV78" s="374"/>
      <c r="AW78" s="374"/>
      <c r="AX78" s="374"/>
      <c r="AY78" s="374"/>
      <c r="AZ78" s="374"/>
      <c r="BA78" s="148"/>
    </row>
    <row r="79" spans="1:60" s="11" customFormat="1" ht="8.1" hidden="1" customHeight="1">
      <c r="A79" s="114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21"/>
      <c r="U79" s="121"/>
      <c r="V79" s="121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</row>
    <row r="80" spans="1:60" s="11" customFormat="1" ht="15" hidden="1" customHeight="1">
      <c r="A80" s="115"/>
      <c r="B80" s="403" t="s">
        <v>76</v>
      </c>
      <c r="C80" s="403"/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403"/>
      <c r="O80" s="403"/>
      <c r="P80" s="403"/>
      <c r="Q80" s="403"/>
      <c r="R80" s="403"/>
      <c r="S80" s="403"/>
      <c r="T80" s="404"/>
      <c r="U80" s="316" t="s">
        <v>78</v>
      </c>
      <c r="V80" s="316"/>
      <c r="W80" s="316"/>
      <c r="X80" s="316" t="s">
        <v>4</v>
      </c>
      <c r="Y80" s="316"/>
      <c r="Z80" s="316" t="s">
        <v>79</v>
      </c>
      <c r="AA80" s="316"/>
      <c r="AB80" s="316"/>
      <c r="AC80" s="316"/>
      <c r="AD80" s="316"/>
      <c r="AE80" s="316"/>
      <c r="AF80" s="316" t="s">
        <v>70</v>
      </c>
      <c r="AG80" s="316"/>
      <c r="AH80" s="316"/>
      <c r="AI80" s="316"/>
      <c r="AJ80" s="316"/>
      <c r="AK80" s="316"/>
      <c r="AL80" s="316" t="s">
        <v>71</v>
      </c>
      <c r="AM80" s="316"/>
      <c r="AN80" s="316"/>
      <c r="AO80" s="316"/>
      <c r="AP80" s="316"/>
      <c r="AQ80" s="316"/>
      <c r="AR80" s="316" t="s">
        <v>97</v>
      </c>
      <c r="AS80" s="316"/>
      <c r="AT80" s="316"/>
      <c r="AU80" s="316"/>
      <c r="AV80" s="316"/>
      <c r="AW80" s="316"/>
      <c r="AX80" s="316"/>
      <c r="AY80" s="316"/>
      <c r="AZ80" s="410"/>
      <c r="BA80" s="115"/>
    </row>
    <row r="81" spans="1:53" s="11" customFormat="1" ht="15" hidden="1" customHeight="1">
      <c r="A81" s="11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410"/>
      <c r="BA81" s="115"/>
    </row>
    <row r="82" spans="1:53" s="11" customFormat="1" ht="15" hidden="1" customHeight="1">
      <c r="A82" s="115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410"/>
      <c r="BA82" s="115"/>
    </row>
    <row r="83" spans="1:53" s="11" customFormat="1" ht="15" hidden="1" customHeight="1">
      <c r="A83" s="115"/>
      <c r="B83" s="407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8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410"/>
      <c r="BA83" s="115"/>
    </row>
    <row r="84" spans="1:53" s="11" customFormat="1" ht="15" hidden="1" customHeight="1" thickBot="1">
      <c r="A84" s="115"/>
      <c r="B84" s="403">
        <v>1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4"/>
      <c r="U84" s="416">
        <v>2</v>
      </c>
      <c r="V84" s="416"/>
      <c r="W84" s="416"/>
      <c r="X84" s="416">
        <v>3</v>
      </c>
      <c r="Y84" s="416"/>
      <c r="Z84" s="416">
        <v>4</v>
      </c>
      <c r="AA84" s="416"/>
      <c r="AB84" s="416"/>
      <c r="AC84" s="416"/>
      <c r="AD84" s="416"/>
      <c r="AE84" s="416"/>
      <c r="AF84" s="416">
        <v>5</v>
      </c>
      <c r="AG84" s="416"/>
      <c r="AH84" s="416"/>
      <c r="AI84" s="416"/>
      <c r="AJ84" s="416"/>
      <c r="AK84" s="416"/>
      <c r="AL84" s="416">
        <v>6</v>
      </c>
      <c r="AM84" s="416"/>
      <c r="AN84" s="416"/>
      <c r="AO84" s="416"/>
      <c r="AP84" s="416"/>
      <c r="AQ84" s="416"/>
      <c r="AR84" s="413">
        <v>7</v>
      </c>
      <c r="AS84" s="413"/>
      <c r="AT84" s="413"/>
      <c r="AU84" s="413"/>
      <c r="AV84" s="413"/>
      <c r="AW84" s="413"/>
      <c r="AX84" s="413"/>
      <c r="AY84" s="413"/>
      <c r="AZ84" s="414"/>
      <c r="BA84" s="115"/>
    </row>
    <row r="85" spans="1:53" s="11" customFormat="1" ht="18" hidden="1" customHeight="1">
      <c r="A85" s="114"/>
      <c r="B85" s="383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5"/>
      <c r="U85" s="386"/>
      <c r="V85" s="386"/>
      <c r="W85" s="386"/>
      <c r="X85" s="387">
        <v>1</v>
      </c>
      <c r="Y85" s="388"/>
      <c r="Z85" s="389"/>
      <c r="AA85" s="389"/>
      <c r="AB85" s="389"/>
      <c r="AC85" s="389"/>
      <c r="AD85" s="389"/>
      <c r="AE85" s="389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6"/>
      <c r="AT85" s="386"/>
      <c r="AU85" s="386"/>
      <c r="AV85" s="386"/>
      <c r="AW85" s="386"/>
      <c r="AX85" s="386"/>
      <c r="AY85" s="386"/>
      <c r="AZ85" s="422"/>
      <c r="BA85" s="114"/>
    </row>
    <row r="86" spans="1:53" s="11" customFormat="1" ht="18" hidden="1" customHeight="1">
      <c r="A86" s="114"/>
      <c r="B86" s="395"/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7"/>
      <c r="U86" s="398"/>
      <c r="V86" s="396"/>
      <c r="W86" s="397"/>
      <c r="X86" s="392">
        <v>2</v>
      </c>
      <c r="Y86" s="399"/>
      <c r="Z86" s="400"/>
      <c r="AA86" s="401"/>
      <c r="AB86" s="401"/>
      <c r="AC86" s="401"/>
      <c r="AD86" s="401"/>
      <c r="AE86" s="402"/>
      <c r="AF86" s="398"/>
      <c r="AG86" s="396"/>
      <c r="AH86" s="396"/>
      <c r="AI86" s="396"/>
      <c r="AJ86" s="396"/>
      <c r="AK86" s="397"/>
      <c r="AL86" s="398"/>
      <c r="AM86" s="396"/>
      <c r="AN86" s="396"/>
      <c r="AO86" s="396"/>
      <c r="AP86" s="396"/>
      <c r="AQ86" s="397"/>
      <c r="AR86" s="398"/>
      <c r="AS86" s="396"/>
      <c r="AT86" s="396"/>
      <c r="AU86" s="396"/>
      <c r="AV86" s="396"/>
      <c r="AW86" s="396"/>
      <c r="AX86" s="396"/>
      <c r="AY86" s="396"/>
      <c r="AZ86" s="417"/>
      <c r="BA86" s="114"/>
    </row>
    <row r="87" spans="1:53" s="11" customFormat="1" ht="18" hidden="1" customHeight="1" thickBot="1">
      <c r="A87" s="114"/>
      <c r="B87" s="418"/>
      <c r="C87" s="419"/>
      <c r="D87" s="419"/>
      <c r="E87" s="419"/>
      <c r="F87" s="419"/>
      <c r="G87" s="419"/>
      <c r="H87" s="419"/>
      <c r="I87" s="419"/>
      <c r="J87" s="419"/>
      <c r="K87" s="419"/>
      <c r="L87" s="419"/>
      <c r="M87" s="419"/>
      <c r="N87" s="419"/>
      <c r="O87" s="419"/>
      <c r="P87" s="419"/>
      <c r="Q87" s="419"/>
      <c r="R87" s="419"/>
      <c r="S87" s="419"/>
      <c r="T87" s="420"/>
      <c r="U87" s="390"/>
      <c r="V87" s="390"/>
      <c r="W87" s="390"/>
      <c r="X87" s="391">
        <v>3</v>
      </c>
      <c r="Y87" s="392"/>
      <c r="Z87" s="393"/>
      <c r="AA87" s="393"/>
      <c r="AB87" s="393"/>
      <c r="AC87" s="393"/>
      <c r="AD87" s="393"/>
      <c r="AE87" s="393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94"/>
      <c r="BA87" s="114"/>
    </row>
    <row r="88" spans="1:53" s="11" customFormat="1" ht="18" hidden="1" customHeight="1" thickBot="1">
      <c r="A88" s="114"/>
      <c r="B88" s="381" t="s">
        <v>80</v>
      </c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2"/>
      <c r="X88" s="378">
        <v>9000</v>
      </c>
      <c r="Y88" s="379"/>
      <c r="Z88" s="380" t="s">
        <v>30</v>
      </c>
      <c r="AA88" s="380"/>
      <c r="AB88" s="380"/>
      <c r="AC88" s="380"/>
      <c r="AD88" s="380"/>
      <c r="AE88" s="380"/>
      <c r="AF88" s="380" t="s">
        <v>26</v>
      </c>
      <c r="AG88" s="380"/>
      <c r="AH88" s="380"/>
      <c r="AI88" s="380"/>
      <c r="AJ88" s="380"/>
      <c r="AK88" s="380"/>
      <c r="AL88" s="380" t="s">
        <v>26</v>
      </c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415"/>
      <c r="BA88" s="114"/>
    </row>
    <row r="89" spans="1:53" s="11" customFormat="1" ht="15" hidden="1" customHeight="1">
      <c r="A89" s="114"/>
      <c r="B89" s="154"/>
      <c r="C89" s="154"/>
      <c r="D89" s="154"/>
      <c r="E89" s="154"/>
      <c r="F89" s="154"/>
      <c r="G89" s="154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6"/>
      <c r="Y89" s="156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14"/>
    </row>
    <row r="90" spans="1:53" s="11" customFormat="1" ht="18" hidden="1" customHeight="1">
      <c r="A90" s="114"/>
      <c r="B90" s="374" t="s">
        <v>149</v>
      </c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374"/>
      <c r="AZ90" s="374"/>
      <c r="BA90" s="148"/>
    </row>
    <row r="91" spans="1:53" s="11" customFormat="1" ht="8.1" hidden="1" customHeight="1">
      <c r="A91" s="115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21"/>
      <c r="U91" s="121"/>
      <c r="V91" s="121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</row>
    <row r="92" spans="1:53" s="11" customFormat="1" ht="15" hidden="1" customHeight="1">
      <c r="A92" s="115"/>
      <c r="B92" s="403" t="s">
        <v>76</v>
      </c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4"/>
      <c r="U92" s="316" t="s">
        <v>78</v>
      </c>
      <c r="V92" s="316"/>
      <c r="W92" s="316"/>
      <c r="X92" s="316" t="s">
        <v>4</v>
      </c>
      <c r="Y92" s="316"/>
      <c r="Z92" s="316" t="s">
        <v>79</v>
      </c>
      <c r="AA92" s="316"/>
      <c r="AB92" s="316"/>
      <c r="AC92" s="316"/>
      <c r="AD92" s="316"/>
      <c r="AE92" s="316"/>
      <c r="AF92" s="316" t="s">
        <v>70</v>
      </c>
      <c r="AG92" s="316"/>
      <c r="AH92" s="316"/>
      <c r="AI92" s="316"/>
      <c r="AJ92" s="316"/>
      <c r="AK92" s="316"/>
      <c r="AL92" s="316" t="s">
        <v>71</v>
      </c>
      <c r="AM92" s="316"/>
      <c r="AN92" s="316"/>
      <c r="AO92" s="316"/>
      <c r="AP92" s="316"/>
      <c r="AQ92" s="316"/>
      <c r="AR92" s="316" t="s">
        <v>97</v>
      </c>
      <c r="AS92" s="316"/>
      <c r="AT92" s="316"/>
      <c r="AU92" s="316"/>
      <c r="AV92" s="316"/>
      <c r="AW92" s="316"/>
      <c r="AX92" s="316"/>
      <c r="AY92" s="316"/>
      <c r="AZ92" s="410"/>
      <c r="BA92" s="115"/>
    </row>
    <row r="93" spans="1:53" s="11" customFormat="1" ht="15" hidden="1" customHeight="1">
      <c r="A93" s="115"/>
      <c r="B93" s="405"/>
      <c r="C93" s="405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410"/>
      <c r="BA93" s="115"/>
    </row>
    <row r="94" spans="1:53" s="11" customFormat="1" ht="15" hidden="1" customHeight="1">
      <c r="A94" s="11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410"/>
      <c r="BA94" s="115"/>
    </row>
    <row r="95" spans="1:53" s="11" customFormat="1" ht="15" hidden="1" customHeight="1">
      <c r="A95" s="115"/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8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410"/>
      <c r="BA95" s="115"/>
    </row>
    <row r="96" spans="1:53" s="11" customFormat="1" ht="15" hidden="1" customHeight="1" thickBot="1">
      <c r="A96" s="115"/>
      <c r="B96" s="403">
        <v>1</v>
      </c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4"/>
      <c r="U96" s="416">
        <v>2</v>
      </c>
      <c r="V96" s="416"/>
      <c r="W96" s="416"/>
      <c r="X96" s="416">
        <v>3</v>
      </c>
      <c r="Y96" s="416"/>
      <c r="Z96" s="416">
        <v>4</v>
      </c>
      <c r="AA96" s="416"/>
      <c r="AB96" s="416"/>
      <c r="AC96" s="416"/>
      <c r="AD96" s="416"/>
      <c r="AE96" s="416"/>
      <c r="AF96" s="416">
        <v>5</v>
      </c>
      <c r="AG96" s="416"/>
      <c r="AH96" s="416"/>
      <c r="AI96" s="416"/>
      <c r="AJ96" s="416"/>
      <c r="AK96" s="416"/>
      <c r="AL96" s="416">
        <v>6</v>
      </c>
      <c r="AM96" s="416"/>
      <c r="AN96" s="416"/>
      <c r="AO96" s="416"/>
      <c r="AP96" s="416"/>
      <c r="AQ96" s="416"/>
      <c r="AR96" s="416">
        <v>7</v>
      </c>
      <c r="AS96" s="416"/>
      <c r="AT96" s="416"/>
      <c r="AU96" s="416"/>
      <c r="AV96" s="416"/>
      <c r="AW96" s="416"/>
      <c r="AX96" s="416"/>
      <c r="AY96" s="416"/>
      <c r="AZ96" s="421"/>
      <c r="BA96" s="115"/>
    </row>
    <row r="97" spans="1:53" s="11" customFormat="1" ht="18" hidden="1" customHeight="1">
      <c r="A97" s="114"/>
      <c r="B97" s="383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5"/>
      <c r="U97" s="386"/>
      <c r="V97" s="386"/>
      <c r="W97" s="386"/>
      <c r="X97" s="387">
        <v>1</v>
      </c>
      <c r="Y97" s="388"/>
      <c r="Z97" s="389"/>
      <c r="AA97" s="389"/>
      <c r="AB97" s="389"/>
      <c r="AC97" s="389"/>
      <c r="AD97" s="389"/>
      <c r="AE97" s="389"/>
      <c r="AF97" s="386"/>
      <c r="AG97" s="386"/>
      <c r="AH97" s="386"/>
      <c r="AI97" s="386"/>
      <c r="AJ97" s="386"/>
      <c r="AK97" s="386"/>
      <c r="AL97" s="386"/>
      <c r="AM97" s="386"/>
      <c r="AN97" s="386"/>
      <c r="AO97" s="386"/>
      <c r="AP97" s="386"/>
      <c r="AQ97" s="386"/>
      <c r="AR97" s="386"/>
      <c r="AS97" s="386"/>
      <c r="AT97" s="386"/>
      <c r="AU97" s="386"/>
      <c r="AV97" s="386"/>
      <c r="AW97" s="386"/>
      <c r="AX97" s="386"/>
      <c r="AY97" s="386"/>
      <c r="AZ97" s="422"/>
      <c r="BA97" s="114"/>
    </row>
    <row r="98" spans="1:53" s="11" customFormat="1" ht="18" hidden="1" customHeight="1">
      <c r="A98" s="114"/>
      <c r="B98" s="395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7"/>
      <c r="U98" s="398"/>
      <c r="V98" s="396"/>
      <c r="W98" s="397"/>
      <c r="X98" s="392">
        <v>2</v>
      </c>
      <c r="Y98" s="399"/>
      <c r="Z98" s="400"/>
      <c r="AA98" s="401"/>
      <c r="AB98" s="401"/>
      <c r="AC98" s="401"/>
      <c r="AD98" s="401"/>
      <c r="AE98" s="402"/>
      <c r="AF98" s="398"/>
      <c r="AG98" s="396"/>
      <c r="AH98" s="396"/>
      <c r="AI98" s="396"/>
      <c r="AJ98" s="396"/>
      <c r="AK98" s="397"/>
      <c r="AL98" s="398"/>
      <c r="AM98" s="396"/>
      <c r="AN98" s="396"/>
      <c r="AO98" s="396"/>
      <c r="AP98" s="396"/>
      <c r="AQ98" s="397"/>
      <c r="AR98" s="398"/>
      <c r="AS98" s="396"/>
      <c r="AT98" s="396"/>
      <c r="AU98" s="396"/>
      <c r="AV98" s="396"/>
      <c r="AW98" s="396"/>
      <c r="AX98" s="396"/>
      <c r="AY98" s="396"/>
      <c r="AZ98" s="417"/>
      <c r="BA98" s="114"/>
    </row>
    <row r="99" spans="1:53" s="11" customFormat="1" ht="18" hidden="1" customHeight="1" thickBot="1">
      <c r="A99" s="114"/>
      <c r="B99" s="418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20"/>
      <c r="U99" s="390"/>
      <c r="V99" s="390"/>
      <c r="W99" s="390"/>
      <c r="X99" s="391">
        <v>3</v>
      </c>
      <c r="Y99" s="392"/>
      <c r="Z99" s="393"/>
      <c r="AA99" s="393"/>
      <c r="AB99" s="393"/>
      <c r="AC99" s="393"/>
      <c r="AD99" s="393"/>
      <c r="AE99" s="393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94"/>
      <c r="BA99" s="114"/>
    </row>
    <row r="100" spans="1:53" s="11" customFormat="1" ht="18" hidden="1" customHeight="1" thickBot="1">
      <c r="A100" s="114"/>
      <c r="B100" s="381" t="s">
        <v>80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378">
        <v>9000</v>
      </c>
      <c r="Y100" s="379"/>
      <c r="Z100" s="380" t="s">
        <v>30</v>
      </c>
      <c r="AA100" s="380"/>
      <c r="AB100" s="380"/>
      <c r="AC100" s="380"/>
      <c r="AD100" s="380"/>
      <c r="AE100" s="380"/>
      <c r="AF100" s="380" t="s">
        <v>26</v>
      </c>
      <c r="AG100" s="380"/>
      <c r="AH100" s="380"/>
      <c r="AI100" s="380"/>
      <c r="AJ100" s="380"/>
      <c r="AK100" s="380"/>
      <c r="AL100" s="380" t="s">
        <v>26</v>
      </c>
      <c r="AM100" s="380"/>
      <c r="AN100" s="380"/>
      <c r="AO100" s="380"/>
      <c r="AP100" s="380"/>
      <c r="AQ100" s="380"/>
      <c r="AR100" s="380"/>
      <c r="AS100" s="380"/>
      <c r="AT100" s="380"/>
      <c r="AU100" s="380"/>
      <c r="AV100" s="380"/>
      <c r="AW100" s="380"/>
      <c r="AX100" s="380"/>
      <c r="AY100" s="380"/>
      <c r="AZ100" s="415"/>
      <c r="BA100" s="114"/>
    </row>
    <row r="101" spans="1:53" s="8" customFormat="1" ht="15" hidden="1" customHeight="1">
      <c r="A101" s="114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20"/>
      <c r="T101" s="120"/>
      <c r="U101" s="121"/>
      <c r="V101" s="121"/>
      <c r="W101" s="121"/>
      <c r="X101" s="121"/>
      <c r="Y101" s="121"/>
      <c r="Z101" s="121"/>
      <c r="AA101" s="121"/>
      <c r="AB101" s="121"/>
      <c r="AC101" s="122"/>
      <c r="AD101" s="122"/>
      <c r="AE101" s="122"/>
      <c r="AF101" s="122"/>
      <c r="AG101" s="122"/>
      <c r="AH101" s="122"/>
      <c r="AI101" s="122"/>
      <c r="AJ101" s="122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14"/>
    </row>
    <row r="102" spans="1:53" s="52" customFormat="1" ht="18" customHeight="1">
      <c r="A102" s="114"/>
      <c r="B102" s="245"/>
      <c r="C102" s="364" t="s">
        <v>56</v>
      </c>
      <c r="D102" s="364"/>
      <c r="E102" s="364"/>
      <c r="F102" s="364"/>
      <c r="G102" s="364"/>
      <c r="H102" s="364"/>
      <c r="I102" s="245"/>
      <c r="J102" s="365" t="s">
        <v>547</v>
      </c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245"/>
      <c r="AA102" s="245"/>
      <c r="AB102" s="365"/>
      <c r="AC102" s="365"/>
      <c r="AD102" s="365"/>
      <c r="AE102" s="365"/>
      <c r="AF102" s="365"/>
      <c r="AG102" s="365"/>
      <c r="AH102" s="365"/>
      <c r="AI102" s="114"/>
      <c r="AJ102" s="114"/>
      <c r="AK102" s="365" t="s">
        <v>522</v>
      </c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</row>
    <row r="103" spans="1:53" s="52" customFormat="1" ht="18" customHeight="1">
      <c r="A103" s="114"/>
      <c r="B103" s="245"/>
      <c r="C103" s="364" t="s">
        <v>57</v>
      </c>
      <c r="D103" s="364"/>
      <c r="E103" s="364"/>
      <c r="F103" s="364"/>
      <c r="G103" s="364"/>
      <c r="H103" s="364"/>
      <c r="I103" s="245"/>
      <c r="J103" s="366" t="s">
        <v>58</v>
      </c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132"/>
      <c r="AA103" s="132"/>
      <c r="AB103" s="366" t="s">
        <v>59</v>
      </c>
      <c r="AC103" s="366"/>
      <c r="AD103" s="366"/>
      <c r="AE103" s="366"/>
      <c r="AF103" s="366"/>
      <c r="AG103" s="366"/>
      <c r="AH103" s="366"/>
      <c r="AI103" s="133"/>
      <c r="AJ103" s="133"/>
      <c r="AK103" s="366" t="s">
        <v>60</v>
      </c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</row>
    <row r="104" spans="1:53" s="52" customFormat="1" ht="6" customHeight="1">
      <c r="A104" s="114"/>
      <c r="B104" s="245"/>
      <c r="C104" s="245"/>
      <c r="D104" s="245"/>
      <c r="E104" s="245"/>
      <c r="F104" s="245"/>
      <c r="G104" s="245"/>
      <c r="H104" s="245"/>
      <c r="I104" s="245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3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</row>
    <row r="105" spans="1:53" s="52" customFormat="1" ht="18" customHeight="1">
      <c r="B105" s="243"/>
      <c r="C105" s="367" t="s">
        <v>61</v>
      </c>
      <c r="D105" s="367"/>
      <c r="E105" s="367"/>
      <c r="F105" s="367"/>
      <c r="G105" s="367"/>
      <c r="H105" s="367"/>
      <c r="I105" s="243"/>
      <c r="J105" s="368" t="s">
        <v>530</v>
      </c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53"/>
      <c r="AA105" s="53"/>
      <c r="AB105" s="368" t="s">
        <v>521</v>
      </c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54"/>
      <c r="AP105" s="54"/>
      <c r="AQ105" s="369" t="s">
        <v>524</v>
      </c>
      <c r="AR105" s="369"/>
      <c r="AS105" s="369"/>
      <c r="AT105" s="369"/>
      <c r="AU105" s="369"/>
      <c r="AV105" s="369"/>
      <c r="AW105" s="369"/>
      <c r="AX105" s="369"/>
      <c r="AY105" s="369"/>
      <c r="AZ105" s="369"/>
    </row>
    <row r="106" spans="1:53" s="52" customFormat="1" ht="18" customHeight="1">
      <c r="B106" s="243"/>
      <c r="C106" s="370"/>
      <c r="D106" s="370"/>
      <c r="E106" s="370"/>
      <c r="F106" s="370"/>
      <c r="G106" s="370"/>
      <c r="H106" s="370"/>
      <c r="I106" s="243"/>
      <c r="J106" s="371" t="s">
        <v>58</v>
      </c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53"/>
      <c r="AA106" s="53"/>
      <c r="AB106" s="371" t="s">
        <v>62</v>
      </c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54"/>
      <c r="AP106" s="54"/>
      <c r="AQ106" s="371" t="s">
        <v>63</v>
      </c>
      <c r="AR106" s="371"/>
      <c r="AS106" s="371"/>
      <c r="AT106" s="371"/>
      <c r="AU106" s="371"/>
      <c r="AV106" s="371"/>
      <c r="AW106" s="371"/>
      <c r="AX106" s="371"/>
      <c r="AY106" s="371"/>
      <c r="AZ106" s="371"/>
    </row>
    <row r="107" spans="1:53" s="427" customFormat="1" ht="6" hidden="1" customHeight="1"/>
    <row r="108" spans="1:53" s="52" customFormat="1" ht="18" customHeight="1">
      <c r="B108" s="45"/>
      <c r="C108" s="56" t="s">
        <v>64</v>
      </c>
      <c r="D108" s="362" t="s">
        <v>577</v>
      </c>
      <c r="E108" s="362"/>
      <c r="F108" s="243" t="s">
        <v>64</v>
      </c>
      <c r="G108" s="244"/>
      <c r="H108" s="362" t="s">
        <v>548</v>
      </c>
      <c r="I108" s="362"/>
      <c r="J108" s="362"/>
      <c r="K108" s="362"/>
      <c r="L108" s="362"/>
      <c r="M108" s="362"/>
      <c r="N108" s="58"/>
      <c r="O108" s="59"/>
      <c r="P108" s="60">
        <v>20</v>
      </c>
      <c r="Q108" s="363">
        <v>24</v>
      </c>
      <c r="R108" s="363"/>
      <c r="S108" s="243" t="s">
        <v>65</v>
      </c>
      <c r="T108" s="58"/>
      <c r="U108" s="58"/>
      <c r="V108" s="58"/>
      <c r="W108" s="58"/>
      <c r="X108" s="45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45"/>
      <c r="AW108" s="45"/>
      <c r="AX108" s="45"/>
      <c r="AY108" s="45"/>
      <c r="AZ108" s="45"/>
      <c r="BA108" s="45"/>
    </row>
  </sheetData>
  <mergeCells count="374">
    <mergeCell ref="D108:E108"/>
    <mergeCell ref="H108:M108"/>
    <mergeCell ref="Q108:R108"/>
    <mergeCell ref="A107:XFD107"/>
    <mergeCell ref="C103:H103"/>
    <mergeCell ref="J103:Y103"/>
    <mergeCell ref="AB103:AH103"/>
    <mergeCell ref="AK103:AZ103"/>
    <mergeCell ref="C105:H105"/>
    <mergeCell ref="J105:Y105"/>
    <mergeCell ref="AB105:AN105"/>
    <mergeCell ref="AQ105:AZ105"/>
    <mergeCell ref="C106:H106"/>
    <mergeCell ref="J106:Y106"/>
    <mergeCell ref="AB106:AN106"/>
    <mergeCell ref="AQ106:AZ106"/>
    <mergeCell ref="C102:H102"/>
    <mergeCell ref="J102:Y102"/>
    <mergeCell ref="AB102:AH102"/>
    <mergeCell ref="AK102:AZ102"/>
    <mergeCell ref="B19:AZ19"/>
    <mergeCell ref="A20:AZ20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26:Y26"/>
    <mergeCell ref="Z26:AB26"/>
    <mergeCell ref="B23:Y25"/>
    <mergeCell ref="Z23:AB25"/>
    <mergeCell ref="AC23:AZ23"/>
    <mergeCell ref="AC24:AJ25"/>
    <mergeCell ref="AK24:AR25"/>
    <mergeCell ref="AS24:AZ25"/>
    <mergeCell ref="A21:AY21"/>
    <mergeCell ref="AK16:AR16"/>
    <mergeCell ref="AS16:AZ16"/>
    <mergeCell ref="B12:Y12"/>
    <mergeCell ref="Z12:AB12"/>
    <mergeCell ref="AC12:AJ12"/>
    <mergeCell ref="AK12:AR12"/>
    <mergeCell ref="B17:Y17"/>
    <mergeCell ref="Z17:AB17"/>
    <mergeCell ref="AC17:AJ17"/>
    <mergeCell ref="AK17:AR17"/>
    <mergeCell ref="AS17:AZ17"/>
    <mergeCell ref="B15:Y15"/>
    <mergeCell ref="Z15:AB15"/>
    <mergeCell ref="AC15:AJ15"/>
    <mergeCell ref="AK15:AR15"/>
    <mergeCell ref="AS15:AZ15"/>
    <mergeCell ref="B16:Y16"/>
    <mergeCell ref="AC26:AJ26"/>
    <mergeCell ref="AK26:AR26"/>
    <mergeCell ref="AS26:AZ26"/>
    <mergeCell ref="B34:AZ34"/>
    <mergeCell ref="B36:Q39"/>
    <mergeCell ref="R36:S39"/>
    <mergeCell ref="T36:AB39"/>
    <mergeCell ref="AC36:AI39"/>
    <mergeCell ref="AJ36:AQ39"/>
    <mergeCell ref="AR36:AZ39"/>
    <mergeCell ref="B33:AZ33"/>
    <mergeCell ref="AK29:AR29"/>
    <mergeCell ref="AS29:AZ29"/>
    <mergeCell ref="B30:Y30"/>
    <mergeCell ref="Z30:AB30"/>
    <mergeCell ref="AC30:AJ30"/>
    <mergeCell ref="AK30:AR30"/>
    <mergeCell ref="AS30:AZ30"/>
    <mergeCell ref="B29:Y29"/>
    <mergeCell ref="Z29:AB29"/>
    <mergeCell ref="AC29:AJ29"/>
    <mergeCell ref="B41:Q41"/>
    <mergeCell ref="R41:S41"/>
    <mergeCell ref="T41:AB41"/>
    <mergeCell ref="AC41:AI41"/>
    <mergeCell ref="AJ41:AQ41"/>
    <mergeCell ref="AR41:AZ41"/>
    <mergeCell ref="T40:AB40"/>
    <mergeCell ref="AC40:AI40"/>
    <mergeCell ref="AJ40:AQ40"/>
    <mergeCell ref="AR40:AZ40"/>
    <mergeCell ref="B40:Q40"/>
    <mergeCell ref="R40:S40"/>
    <mergeCell ref="B43:Q43"/>
    <mergeCell ref="R43:S43"/>
    <mergeCell ref="T43:AB43"/>
    <mergeCell ref="AC43:AI43"/>
    <mergeCell ref="AJ43:AQ43"/>
    <mergeCell ref="AR43:AZ43"/>
    <mergeCell ref="B42:Q42"/>
    <mergeCell ref="R42:S42"/>
    <mergeCell ref="T42:AB42"/>
    <mergeCell ref="AC42:AI42"/>
    <mergeCell ref="AJ42:AQ42"/>
    <mergeCell ref="AR42:AZ42"/>
    <mergeCell ref="B51:Q51"/>
    <mergeCell ref="R51:S51"/>
    <mergeCell ref="T51:AB51"/>
    <mergeCell ref="AC51:AI51"/>
    <mergeCell ref="AJ51:AQ51"/>
    <mergeCell ref="AR51:AZ51"/>
    <mergeCell ref="B45:AZ45"/>
    <mergeCell ref="B47:Q50"/>
    <mergeCell ref="R47:S50"/>
    <mergeCell ref="T47:AB50"/>
    <mergeCell ref="AC47:AI50"/>
    <mergeCell ref="AJ47:AQ50"/>
    <mergeCell ref="AR47:AZ50"/>
    <mergeCell ref="B53:Q53"/>
    <mergeCell ref="R53:S53"/>
    <mergeCell ref="T53:AB53"/>
    <mergeCell ref="AC53:AI53"/>
    <mergeCell ref="AJ53:AQ53"/>
    <mergeCell ref="AR53:AZ53"/>
    <mergeCell ref="B52:Q52"/>
    <mergeCell ref="R52:S52"/>
    <mergeCell ref="T52:AB52"/>
    <mergeCell ref="AC52:AI52"/>
    <mergeCell ref="AJ52:AQ52"/>
    <mergeCell ref="AR52:AZ52"/>
    <mergeCell ref="B56:AZ56"/>
    <mergeCell ref="B58:Q61"/>
    <mergeCell ref="R58:S61"/>
    <mergeCell ref="T58:AB61"/>
    <mergeCell ref="AC58:AI61"/>
    <mergeCell ref="AJ58:AQ61"/>
    <mergeCell ref="AR58:AZ61"/>
    <mergeCell ref="B54:Q54"/>
    <mergeCell ref="R54:S54"/>
    <mergeCell ref="T54:AB54"/>
    <mergeCell ref="AC54:AI54"/>
    <mergeCell ref="AJ54:AQ54"/>
    <mergeCell ref="AR54:AZ54"/>
    <mergeCell ref="AJ64:AQ64"/>
    <mergeCell ref="AR64:AZ64"/>
    <mergeCell ref="B63:Q63"/>
    <mergeCell ref="R63:S63"/>
    <mergeCell ref="T63:AB63"/>
    <mergeCell ref="AC63:AI63"/>
    <mergeCell ref="AJ63:AQ63"/>
    <mergeCell ref="AR63:AZ63"/>
    <mergeCell ref="B62:Q62"/>
    <mergeCell ref="R62:S62"/>
    <mergeCell ref="T62:AB62"/>
    <mergeCell ref="AC62:AI62"/>
    <mergeCell ref="AJ62:AQ62"/>
    <mergeCell ref="AR62:AZ62"/>
    <mergeCell ref="AN70:AZ70"/>
    <mergeCell ref="N71:P71"/>
    <mergeCell ref="Q71:T71"/>
    <mergeCell ref="U71:W71"/>
    <mergeCell ref="X71:Z71"/>
    <mergeCell ref="AA71:AC71"/>
    <mergeCell ref="AD71:AG71"/>
    <mergeCell ref="AU71:AW71"/>
    <mergeCell ref="U72:W72"/>
    <mergeCell ref="X72:Z72"/>
    <mergeCell ref="AN72:AP72"/>
    <mergeCell ref="N70:Z70"/>
    <mergeCell ref="AA70:AM70"/>
    <mergeCell ref="X80:Y83"/>
    <mergeCell ref="Z80:AE83"/>
    <mergeCell ref="AF80:AK83"/>
    <mergeCell ref="L72:M72"/>
    <mergeCell ref="I72:K72"/>
    <mergeCell ref="AQ72:AT72"/>
    <mergeCell ref="AU72:AW72"/>
    <mergeCell ref="AX72:AZ72"/>
    <mergeCell ref="AX71:AZ71"/>
    <mergeCell ref="AD74:AG74"/>
    <mergeCell ref="AD73:AG73"/>
    <mergeCell ref="AH73:AJ73"/>
    <mergeCell ref="AK73:AM73"/>
    <mergeCell ref="AA73:AC73"/>
    <mergeCell ref="AD75:AG75"/>
    <mergeCell ref="AH75:AJ75"/>
    <mergeCell ref="AA74:AC74"/>
    <mergeCell ref="AH71:AJ71"/>
    <mergeCell ref="AK71:AM71"/>
    <mergeCell ref="X73:Z73"/>
    <mergeCell ref="AA72:AC72"/>
    <mergeCell ref="AD72:AG72"/>
    <mergeCell ref="AH72:AJ72"/>
    <mergeCell ref="AK72:AM72"/>
    <mergeCell ref="AR98:AZ98"/>
    <mergeCell ref="B99:T99"/>
    <mergeCell ref="U99:W99"/>
    <mergeCell ref="X99:Y99"/>
    <mergeCell ref="Z99:AE99"/>
    <mergeCell ref="AF99:AK99"/>
    <mergeCell ref="AL99:AQ99"/>
    <mergeCell ref="AR99:AZ99"/>
    <mergeCell ref="B98:T98"/>
    <mergeCell ref="U98:W98"/>
    <mergeCell ref="X98:Y98"/>
    <mergeCell ref="Z98:AE98"/>
    <mergeCell ref="AF98:AK98"/>
    <mergeCell ref="AL98:AQ98"/>
    <mergeCell ref="B72:H72"/>
    <mergeCell ref="AR96:AZ96"/>
    <mergeCell ref="B97:T97"/>
    <mergeCell ref="U97:W97"/>
    <mergeCell ref="X97:Y97"/>
    <mergeCell ref="Z97:AE97"/>
    <mergeCell ref="AF97:AK97"/>
    <mergeCell ref="AL97:AQ97"/>
    <mergeCell ref="AR97:AZ97"/>
    <mergeCell ref="B96:T96"/>
    <mergeCell ref="U96:W96"/>
    <mergeCell ref="X96:Y96"/>
    <mergeCell ref="Z96:AE96"/>
    <mergeCell ref="AF96:AK96"/>
    <mergeCell ref="AL96:AQ96"/>
    <mergeCell ref="AF85:AK85"/>
    <mergeCell ref="AL85:AQ85"/>
    <mergeCell ref="AR85:AZ85"/>
    <mergeCell ref="B84:T84"/>
    <mergeCell ref="U84:W84"/>
    <mergeCell ref="X84:Y84"/>
    <mergeCell ref="Z84:AE84"/>
    <mergeCell ref="AL80:AQ83"/>
    <mergeCell ref="AR80:AZ83"/>
    <mergeCell ref="AF88:AK88"/>
    <mergeCell ref="AF92:AK95"/>
    <mergeCell ref="AL92:AQ95"/>
    <mergeCell ref="AR92:AZ95"/>
    <mergeCell ref="N72:P72"/>
    <mergeCell ref="Q72:T72"/>
    <mergeCell ref="X76:Z76"/>
    <mergeCell ref="AA76:AC76"/>
    <mergeCell ref="AD76:AG76"/>
    <mergeCell ref="AH76:AJ76"/>
    <mergeCell ref="AK76:AM76"/>
    <mergeCell ref="AN76:AP76"/>
    <mergeCell ref="AQ76:AT76"/>
    <mergeCell ref="AU76:AW76"/>
    <mergeCell ref="AX76:AZ76"/>
    <mergeCell ref="AR86:AZ86"/>
    <mergeCell ref="AN73:AP73"/>
    <mergeCell ref="AQ73:AT73"/>
    <mergeCell ref="AU73:AW73"/>
    <mergeCell ref="AX73:AZ73"/>
    <mergeCell ref="B87:T87"/>
    <mergeCell ref="AL88:AQ88"/>
    <mergeCell ref="AR88:AZ88"/>
    <mergeCell ref="B88:W88"/>
    <mergeCell ref="B73:H73"/>
    <mergeCell ref="L74:M74"/>
    <mergeCell ref="L73:M73"/>
    <mergeCell ref="AR84:AZ84"/>
    <mergeCell ref="AN74:AP74"/>
    <mergeCell ref="AQ74:AT74"/>
    <mergeCell ref="AU74:AW74"/>
    <mergeCell ref="AX74:AZ74"/>
    <mergeCell ref="AF100:AK100"/>
    <mergeCell ref="AL100:AQ100"/>
    <mergeCell ref="AR100:AZ100"/>
    <mergeCell ref="AF84:AK84"/>
    <mergeCell ref="AL84:AQ84"/>
    <mergeCell ref="AK75:AM75"/>
    <mergeCell ref="AN75:AP75"/>
    <mergeCell ref="AQ75:AT75"/>
    <mergeCell ref="AU75:AW75"/>
    <mergeCell ref="AX75:AZ75"/>
    <mergeCell ref="AH74:AJ74"/>
    <mergeCell ref="AK74:AM74"/>
    <mergeCell ref="B78:AZ78"/>
    <mergeCell ref="B80:T83"/>
    <mergeCell ref="U80:W83"/>
    <mergeCell ref="AA75:AC75"/>
    <mergeCell ref="B92:T95"/>
    <mergeCell ref="U92:W95"/>
    <mergeCell ref="I73:K73"/>
    <mergeCell ref="B74:H74"/>
    <mergeCell ref="B75:H75"/>
    <mergeCell ref="N74:P74"/>
    <mergeCell ref="Q74:T74"/>
    <mergeCell ref="U74:W74"/>
    <mergeCell ref="X74:Z74"/>
    <mergeCell ref="L75:M75"/>
    <mergeCell ref="I75:K75"/>
    <mergeCell ref="I74:K74"/>
    <mergeCell ref="N76:P76"/>
    <mergeCell ref="Q76:T76"/>
    <mergeCell ref="U76:W76"/>
    <mergeCell ref="U75:W75"/>
    <mergeCell ref="X75:Z75"/>
    <mergeCell ref="N75:P75"/>
    <mergeCell ref="Q75:T75"/>
    <mergeCell ref="B76:K76"/>
    <mergeCell ref="L76:M76"/>
    <mergeCell ref="N73:P73"/>
    <mergeCell ref="Q73:T73"/>
    <mergeCell ref="U73:W73"/>
    <mergeCell ref="X100:Y100"/>
    <mergeCell ref="Z100:AE100"/>
    <mergeCell ref="X92:Y95"/>
    <mergeCell ref="Z92:AE95"/>
    <mergeCell ref="B100:W100"/>
    <mergeCell ref="B85:T85"/>
    <mergeCell ref="U85:W85"/>
    <mergeCell ref="X85:Y85"/>
    <mergeCell ref="Z85:AE85"/>
    <mergeCell ref="B90:AZ90"/>
    <mergeCell ref="U87:W87"/>
    <mergeCell ref="X87:Y87"/>
    <mergeCell ref="Z87:AE87"/>
    <mergeCell ref="AF87:AK87"/>
    <mergeCell ref="AL87:AQ87"/>
    <mergeCell ref="AR87:AZ87"/>
    <mergeCell ref="B86:T86"/>
    <mergeCell ref="U86:W86"/>
    <mergeCell ref="X86:Y86"/>
    <mergeCell ref="Z86:AE86"/>
    <mergeCell ref="AF86:AK86"/>
    <mergeCell ref="AL86:AQ86"/>
    <mergeCell ref="X88:Y88"/>
    <mergeCell ref="Z88:AE88"/>
    <mergeCell ref="B1:AZ1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S12:AZ12"/>
    <mergeCell ref="A2:K2"/>
    <mergeCell ref="L2:AZ2"/>
    <mergeCell ref="A3:K3"/>
    <mergeCell ref="L3:AZ3"/>
    <mergeCell ref="AS9:AZ10"/>
    <mergeCell ref="B11:Y11"/>
    <mergeCell ref="Z11:AB11"/>
    <mergeCell ref="AC11:AJ11"/>
    <mergeCell ref="AK11:AR11"/>
    <mergeCell ref="AS11:AZ11"/>
    <mergeCell ref="AC9:AJ10"/>
    <mergeCell ref="AK9:AR10"/>
    <mergeCell ref="A4:K4"/>
    <mergeCell ref="L4:AZ4"/>
    <mergeCell ref="A5:K5"/>
    <mergeCell ref="B8:Y10"/>
    <mergeCell ref="Z8:AB10"/>
    <mergeCell ref="AC8:AZ8"/>
    <mergeCell ref="AN71:AP71"/>
    <mergeCell ref="AQ71:AT71"/>
    <mergeCell ref="B65:Q65"/>
    <mergeCell ref="R65:S65"/>
    <mergeCell ref="T65:AB65"/>
    <mergeCell ref="AC65:AI65"/>
    <mergeCell ref="Z16:AB16"/>
    <mergeCell ref="AC16:AJ16"/>
    <mergeCell ref="L70:M71"/>
    <mergeCell ref="I70:K71"/>
    <mergeCell ref="B68:AZ68"/>
    <mergeCell ref="B70:H71"/>
    <mergeCell ref="AJ65:AQ65"/>
    <mergeCell ref="AR65:AZ65"/>
    <mergeCell ref="B64:Q64"/>
    <mergeCell ref="R64:S64"/>
    <mergeCell ref="T64:AB64"/>
    <mergeCell ref="AC64:AI64"/>
  </mergeCells>
  <pageMargins left="0.59055118110236227" right="0.39370078740157483" top="0.59055118110236227" bottom="0.59055118110236227" header="0.31496062992125984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54"/>
  <sheetViews>
    <sheetView showGridLines="0" zoomScale="90" zoomScaleNormal="90" zoomScaleSheetLayoutView="100" workbookViewId="0">
      <selection activeCell="N41" sqref="N41:R41"/>
    </sheetView>
  </sheetViews>
  <sheetFormatPr defaultColWidth="0.85546875" defaultRowHeight="15"/>
  <cols>
    <col min="1" max="1" width="1.140625" style="37" customWidth="1"/>
    <col min="2" max="52" width="3.85546875" style="37" customWidth="1"/>
    <col min="53" max="16384" width="0.85546875" style="37"/>
  </cols>
  <sheetData>
    <row r="1" spans="1:53" ht="1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3" ht="50.1" customHeight="1">
      <c r="A2" s="430" t="s">
        <v>384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38"/>
    </row>
    <row r="3" spans="1:53" s="39" customFormat="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</row>
    <row r="4" spans="1:53" ht="15" customHeight="1">
      <c r="A4" s="436" t="s">
        <v>207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1">
        <f>'ФОТ 111'!L5:AZ5</f>
        <v>0</v>
      </c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0"/>
    </row>
    <row r="5" spans="1:53" ht="1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2" t="str">
        <f>'ФОТ 111'!L6:AZ6</f>
        <v>02</v>
      </c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33"/>
      <c r="AZ5" s="433"/>
      <c r="BA5" s="41"/>
    </row>
    <row r="6" spans="1:53" ht="1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434" t="s">
        <v>1</v>
      </c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2"/>
    </row>
    <row r="7" spans="1:53" s="39" customFormat="1" ht="15" customHeight="1">
      <c r="A7" s="109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 t="s">
        <v>184</v>
      </c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43"/>
    </row>
    <row r="8" spans="1:53" ht="1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3" s="45" customFormat="1">
      <c r="A9" s="114"/>
      <c r="B9" s="435" t="s">
        <v>328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435"/>
      <c r="AU9" s="435"/>
      <c r="AV9" s="435"/>
      <c r="AW9" s="435"/>
      <c r="AX9" s="435"/>
      <c r="AY9" s="435"/>
      <c r="AZ9" s="435"/>
    </row>
    <row r="10" spans="1:53" s="45" customFormat="1" ht="8.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53" s="45" customFormat="1" ht="24" customHeight="1">
      <c r="A11" s="114"/>
      <c r="B11" s="316" t="s">
        <v>3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 t="s">
        <v>66</v>
      </c>
      <c r="AA11" s="316"/>
      <c r="AB11" s="316"/>
      <c r="AC11" s="316" t="s">
        <v>5</v>
      </c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</row>
    <row r="12" spans="1:53" s="45" customFormat="1" ht="24.95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 t="s">
        <v>358</v>
      </c>
      <c r="AD12" s="316"/>
      <c r="AE12" s="316"/>
      <c r="AF12" s="316"/>
      <c r="AG12" s="316"/>
      <c r="AH12" s="316"/>
      <c r="AI12" s="316"/>
      <c r="AJ12" s="316"/>
      <c r="AK12" s="316" t="s">
        <v>359</v>
      </c>
      <c r="AL12" s="316"/>
      <c r="AM12" s="316"/>
      <c r="AN12" s="316"/>
      <c r="AO12" s="316"/>
      <c r="AP12" s="316"/>
      <c r="AQ12" s="316"/>
      <c r="AR12" s="316"/>
      <c r="AS12" s="316" t="s">
        <v>360</v>
      </c>
      <c r="AT12" s="316"/>
      <c r="AU12" s="316"/>
      <c r="AV12" s="316"/>
      <c r="AW12" s="316"/>
      <c r="AX12" s="316"/>
      <c r="AY12" s="316"/>
      <c r="AZ12" s="316"/>
    </row>
    <row r="13" spans="1:53" s="45" customFormat="1" ht="21.75" customHeight="1">
      <c r="A13" s="114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</row>
    <row r="14" spans="1:53" s="44" customFormat="1" ht="15" customHeight="1">
      <c r="A14" s="112"/>
      <c r="B14" s="336">
        <v>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 t="s">
        <v>69</v>
      </c>
      <c r="AA14" s="336"/>
      <c r="AB14" s="336"/>
      <c r="AC14" s="336" t="s">
        <v>9</v>
      </c>
      <c r="AD14" s="336"/>
      <c r="AE14" s="336"/>
      <c r="AF14" s="336"/>
      <c r="AG14" s="336"/>
      <c r="AH14" s="336"/>
      <c r="AI14" s="336"/>
      <c r="AJ14" s="336"/>
      <c r="AK14" s="336" t="s">
        <v>10</v>
      </c>
      <c r="AL14" s="336"/>
      <c r="AM14" s="336"/>
      <c r="AN14" s="336"/>
      <c r="AO14" s="336"/>
      <c r="AP14" s="336"/>
      <c r="AQ14" s="336"/>
      <c r="AR14" s="336"/>
      <c r="AS14" s="336" t="s">
        <v>11</v>
      </c>
      <c r="AT14" s="336"/>
      <c r="AU14" s="336"/>
      <c r="AV14" s="336"/>
      <c r="AW14" s="336"/>
      <c r="AX14" s="336"/>
      <c r="AY14" s="336"/>
      <c r="AZ14" s="336"/>
      <c r="BA14" s="46"/>
    </row>
    <row r="15" spans="1:53" s="44" customFormat="1" ht="15" customHeight="1">
      <c r="A15" s="112"/>
      <c r="B15" s="423" t="s">
        <v>261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336" t="s">
        <v>117</v>
      </c>
      <c r="AA15" s="336"/>
      <c r="AB15" s="33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46"/>
    </row>
    <row r="16" spans="1:53" s="44" customFormat="1" ht="15" customHeight="1">
      <c r="A16" s="112"/>
      <c r="B16" s="423" t="s">
        <v>263</v>
      </c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336" t="s">
        <v>119</v>
      </c>
      <c r="AA16" s="336"/>
      <c r="AB16" s="336"/>
      <c r="AC16" s="410"/>
      <c r="AD16" s="411"/>
      <c r="AE16" s="411"/>
      <c r="AF16" s="411"/>
      <c r="AG16" s="411"/>
      <c r="AH16" s="411"/>
      <c r="AI16" s="411"/>
      <c r="AJ16" s="412"/>
      <c r="AK16" s="410"/>
      <c r="AL16" s="411"/>
      <c r="AM16" s="411"/>
      <c r="AN16" s="411"/>
      <c r="AO16" s="411"/>
      <c r="AP16" s="411"/>
      <c r="AQ16" s="411"/>
      <c r="AR16" s="412"/>
      <c r="AS16" s="410"/>
      <c r="AT16" s="411"/>
      <c r="AU16" s="411"/>
      <c r="AV16" s="411"/>
      <c r="AW16" s="411"/>
      <c r="AX16" s="411"/>
      <c r="AY16" s="411"/>
      <c r="AZ16" s="412"/>
      <c r="BA16" s="46"/>
    </row>
    <row r="17" spans="1:53" s="44" customFormat="1" ht="31.5" customHeight="1">
      <c r="A17" s="112"/>
      <c r="B17" s="438" t="s">
        <v>172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336" t="s">
        <v>131</v>
      </c>
      <c r="AA17" s="336"/>
      <c r="AB17" s="336"/>
      <c r="AC17" s="410"/>
      <c r="AD17" s="411"/>
      <c r="AE17" s="411"/>
      <c r="AF17" s="411"/>
      <c r="AG17" s="411"/>
      <c r="AH17" s="411"/>
      <c r="AI17" s="411"/>
      <c r="AJ17" s="412"/>
      <c r="AK17" s="410"/>
      <c r="AL17" s="411"/>
      <c r="AM17" s="411"/>
      <c r="AN17" s="411"/>
      <c r="AO17" s="411"/>
      <c r="AP17" s="411"/>
      <c r="AQ17" s="411"/>
      <c r="AR17" s="412"/>
      <c r="AS17" s="410"/>
      <c r="AT17" s="411"/>
      <c r="AU17" s="411"/>
      <c r="AV17" s="411"/>
      <c r="AW17" s="411"/>
      <c r="AX17" s="411"/>
      <c r="AY17" s="411"/>
      <c r="AZ17" s="412"/>
    </row>
    <row r="18" spans="1:53" s="44" customFormat="1">
      <c r="A18" s="112"/>
      <c r="B18" s="438" t="s">
        <v>142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336" t="s">
        <v>135</v>
      </c>
      <c r="AA18" s="336"/>
      <c r="AB18" s="336"/>
      <c r="AC18" s="410"/>
      <c r="AD18" s="411"/>
      <c r="AE18" s="411"/>
      <c r="AF18" s="411"/>
      <c r="AG18" s="411"/>
      <c r="AH18" s="411"/>
      <c r="AI18" s="411"/>
      <c r="AJ18" s="412"/>
      <c r="AK18" s="410"/>
      <c r="AL18" s="411"/>
      <c r="AM18" s="411"/>
      <c r="AN18" s="411"/>
      <c r="AO18" s="411"/>
      <c r="AP18" s="411"/>
      <c r="AQ18" s="411"/>
      <c r="AR18" s="412"/>
      <c r="AS18" s="410"/>
      <c r="AT18" s="411"/>
      <c r="AU18" s="411"/>
      <c r="AV18" s="411"/>
      <c r="AW18" s="411"/>
      <c r="AX18" s="411"/>
      <c r="AY18" s="411"/>
      <c r="AZ18" s="412"/>
    </row>
    <row r="19" spans="1:53" s="44" customFormat="1">
      <c r="A19" s="112"/>
      <c r="B19" s="423" t="s">
        <v>264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336" t="s">
        <v>145</v>
      </c>
      <c r="AA19" s="336"/>
      <c r="AB19" s="336"/>
      <c r="AC19" s="410"/>
      <c r="AD19" s="411"/>
      <c r="AE19" s="411"/>
      <c r="AF19" s="411"/>
      <c r="AG19" s="411"/>
      <c r="AH19" s="411"/>
      <c r="AI19" s="411"/>
      <c r="AJ19" s="412"/>
      <c r="AK19" s="410"/>
      <c r="AL19" s="411"/>
      <c r="AM19" s="411"/>
      <c r="AN19" s="411"/>
      <c r="AO19" s="411"/>
      <c r="AP19" s="411"/>
      <c r="AQ19" s="411"/>
      <c r="AR19" s="412"/>
      <c r="AS19" s="410"/>
      <c r="AT19" s="411"/>
      <c r="AU19" s="411"/>
      <c r="AV19" s="411"/>
      <c r="AW19" s="411"/>
      <c r="AX19" s="411"/>
      <c r="AY19" s="411"/>
      <c r="AZ19" s="412"/>
    </row>
    <row r="20" spans="1:53" s="45" customFormat="1">
      <c r="A20" s="114"/>
      <c r="B20" s="423" t="s">
        <v>265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393" t="s">
        <v>170</v>
      </c>
      <c r="AA20" s="393"/>
      <c r="AB20" s="393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</row>
    <row r="21" spans="1:53" s="45" customFormat="1" ht="18" customHeight="1">
      <c r="A21" s="114"/>
      <c r="B21" s="330" t="s">
        <v>54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93" t="s">
        <v>138</v>
      </c>
      <c r="AA21" s="393"/>
      <c r="AB21" s="393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</row>
    <row r="22" spans="1:53" s="45" customFormat="1" ht="9.75" customHeight="1">
      <c r="A22" s="114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29"/>
      <c r="AA22" s="129"/>
      <c r="AB22" s="129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</row>
    <row r="23" spans="1:53" s="45" customFormat="1" ht="6" customHeight="1">
      <c r="A23" s="114"/>
      <c r="B23" s="11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 t="s">
        <v>22</v>
      </c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3" s="45" customFormat="1" ht="18" customHeight="1">
      <c r="A24" s="114"/>
      <c r="B24" s="346" t="s">
        <v>166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</row>
    <row r="25" spans="1:53" s="45" customFormat="1" ht="8.1" customHeight="1">
      <c r="A25" s="11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53" s="45" customFormat="1" ht="20.25" customHeight="1">
      <c r="A26" s="115"/>
      <c r="B26" s="316" t="s">
        <v>3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 t="s">
        <v>78</v>
      </c>
      <c r="X26" s="316"/>
      <c r="Y26" s="316"/>
      <c r="Z26" s="316" t="s">
        <v>66</v>
      </c>
      <c r="AA26" s="316"/>
      <c r="AB26" s="316"/>
      <c r="AC26" s="316" t="s">
        <v>5</v>
      </c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</row>
    <row r="27" spans="1:53" s="45" customFormat="1" ht="24.95" customHeight="1">
      <c r="A27" s="1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 t="s">
        <v>358</v>
      </c>
      <c r="AD27" s="316"/>
      <c r="AE27" s="316"/>
      <c r="AF27" s="316"/>
      <c r="AG27" s="316"/>
      <c r="AH27" s="316"/>
      <c r="AI27" s="316"/>
      <c r="AJ27" s="316"/>
      <c r="AK27" s="316" t="s">
        <v>359</v>
      </c>
      <c r="AL27" s="316"/>
      <c r="AM27" s="316"/>
      <c r="AN27" s="316"/>
      <c r="AO27" s="316"/>
      <c r="AP27" s="316"/>
      <c r="AQ27" s="316"/>
      <c r="AR27" s="316"/>
      <c r="AS27" s="316" t="s">
        <v>360</v>
      </c>
      <c r="AT27" s="316"/>
      <c r="AU27" s="316"/>
      <c r="AV27" s="316"/>
      <c r="AW27" s="316"/>
      <c r="AX27" s="316"/>
      <c r="AY27" s="316"/>
      <c r="AZ27" s="316"/>
    </row>
    <row r="28" spans="1:53" s="45" customFormat="1" ht="24.95" customHeight="1">
      <c r="A28" s="115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</row>
    <row r="29" spans="1:53" s="44" customFormat="1" ht="15" customHeight="1">
      <c r="A29" s="116"/>
      <c r="B29" s="336">
        <v>1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 t="s">
        <v>69</v>
      </c>
      <c r="X29" s="336"/>
      <c r="Y29" s="336"/>
      <c r="Z29" s="336" t="s">
        <v>9</v>
      </c>
      <c r="AA29" s="336"/>
      <c r="AB29" s="336"/>
      <c r="AC29" s="336" t="s">
        <v>10</v>
      </c>
      <c r="AD29" s="336"/>
      <c r="AE29" s="336"/>
      <c r="AF29" s="336"/>
      <c r="AG29" s="336"/>
      <c r="AH29" s="336"/>
      <c r="AI29" s="336"/>
      <c r="AJ29" s="336"/>
      <c r="AK29" s="336" t="s">
        <v>11</v>
      </c>
      <c r="AL29" s="336"/>
      <c r="AM29" s="336"/>
      <c r="AN29" s="336"/>
      <c r="AO29" s="336"/>
      <c r="AP29" s="336"/>
      <c r="AQ29" s="336"/>
      <c r="AR29" s="336"/>
      <c r="AS29" s="336" t="s">
        <v>12</v>
      </c>
      <c r="AT29" s="336"/>
      <c r="AU29" s="336"/>
      <c r="AV29" s="336"/>
      <c r="AW29" s="336"/>
      <c r="AX29" s="336"/>
      <c r="AY29" s="336"/>
      <c r="AZ29" s="336"/>
      <c r="BA29" s="46"/>
    </row>
    <row r="30" spans="1:53" s="44" customFormat="1" ht="18" customHeight="1">
      <c r="A30" s="116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 t="s">
        <v>23</v>
      </c>
      <c r="AA30" s="336"/>
      <c r="AB30" s="33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</row>
    <row r="31" spans="1:53" s="45" customFormat="1" ht="18" customHeight="1">
      <c r="A31" s="115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93" t="s">
        <v>24</v>
      </c>
      <c r="AA31" s="393"/>
      <c r="AB31" s="393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</row>
    <row r="32" spans="1:53" s="45" customFormat="1" ht="18" customHeight="1">
      <c r="A32" s="115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93" t="s">
        <v>25</v>
      </c>
      <c r="AA32" s="393"/>
      <c r="AB32" s="393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</row>
    <row r="33" spans="1:60" s="47" customFormat="1" ht="8.1" customHeight="1">
      <c r="A33" s="11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250"/>
      <c r="P33" s="250"/>
      <c r="Q33" s="118"/>
      <c r="R33" s="118"/>
      <c r="S33" s="118"/>
      <c r="T33" s="118"/>
      <c r="U33" s="118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30"/>
      <c r="AI33" s="130"/>
      <c r="AJ33" s="130"/>
      <c r="AK33" s="130"/>
      <c r="AL33" s="130"/>
      <c r="AM33" s="130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60" s="48" customFormat="1" ht="12.75" customHeight="1">
      <c r="A34" s="117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29"/>
      <c r="AY34" s="429"/>
      <c r="AZ34" s="429"/>
    </row>
    <row r="35" spans="1:60" s="48" customFormat="1" ht="15" hidden="1" customHeight="1">
      <c r="A35" s="11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</row>
    <row r="36" spans="1:60" s="45" customFormat="1" ht="18" customHeight="1">
      <c r="A36" s="114"/>
      <c r="B36" s="437" t="s">
        <v>150</v>
      </c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</row>
    <row r="37" spans="1:60" s="45" customFormat="1" ht="8.1" customHeigh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</row>
    <row r="38" spans="1:60" s="45" customFormat="1" ht="33.75" customHeight="1">
      <c r="A38" s="115"/>
      <c r="B38" s="316" t="s">
        <v>76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 t="s">
        <v>4</v>
      </c>
      <c r="M38" s="316"/>
      <c r="N38" s="316" t="s">
        <v>67</v>
      </c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 t="s">
        <v>82</v>
      </c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 t="s">
        <v>83</v>
      </c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49"/>
      <c r="BB38" s="49"/>
      <c r="BC38" s="49"/>
      <c r="BD38" s="49"/>
      <c r="BE38" s="49"/>
      <c r="BF38" s="49"/>
      <c r="BG38" s="47"/>
      <c r="BH38" s="47"/>
    </row>
    <row r="39" spans="1:60" s="45" customFormat="1" ht="50.1" customHeight="1">
      <c r="A39" s="115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 t="s">
        <v>190</v>
      </c>
      <c r="O39" s="316"/>
      <c r="P39" s="316"/>
      <c r="Q39" s="316"/>
      <c r="R39" s="316"/>
      <c r="S39" s="316" t="s">
        <v>193</v>
      </c>
      <c r="T39" s="316"/>
      <c r="U39" s="316"/>
      <c r="V39" s="316"/>
      <c r="W39" s="316" t="s">
        <v>191</v>
      </c>
      <c r="X39" s="316"/>
      <c r="Y39" s="316"/>
      <c r="Z39" s="316"/>
      <c r="AA39" s="316" t="s">
        <v>190</v>
      </c>
      <c r="AB39" s="316"/>
      <c r="AC39" s="316"/>
      <c r="AD39" s="316"/>
      <c r="AE39" s="316"/>
      <c r="AF39" s="316" t="s">
        <v>193</v>
      </c>
      <c r="AG39" s="316"/>
      <c r="AH39" s="316"/>
      <c r="AI39" s="316"/>
      <c r="AJ39" s="316" t="s">
        <v>191</v>
      </c>
      <c r="AK39" s="316"/>
      <c r="AL39" s="316"/>
      <c r="AM39" s="316"/>
      <c r="AN39" s="316" t="s">
        <v>190</v>
      </c>
      <c r="AO39" s="316"/>
      <c r="AP39" s="316"/>
      <c r="AQ39" s="316"/>
      <c r="AR39" s="316"/>
      <c r="AS39" s="316" t="s">
        <v>193</v>
      </c>
      <c r="AT39" s="316"/>
      <c r="AU39" s="316"/>
      <c r="AV39" s="316"/>
      <c r="AW39" s="316" t="s">
        <v>191</v>
      </c>
      <c r="AX39" s="316"/>
      <c r="AY39" s="316"/>
      <c r="AZ39" s="316"/>
      <c r="BA39" s="61"/>
      <c r="BB39" s="61"/>
      <c r="BC39" s="61"/>
      <c r="BD39" s="49"/>
      <c r="BE39" s="49"/>
      <c r="BF39" s="49"/>
      <c r="BG39" s="47"/>
      <c r="BH39" s="47"/>
    </row>
    <row r="40" spans="1:60" s="45" customFormat="1">
      <c r="A40" s="115"/>
      <c r="B40" s="322">
        <v>1</v>
      </c>
      <c r="C40" s="322"/>
      <c r="D40" s="322"/>
      <c r="E40" s="322"/>
      <c r="F40" s="322"/>
      <c r="G40" s="322"/>
      <c r="H40" s="322"/>
      <c r="I40" s="322"/>
      <c r="J40" s="322"/>
      <c r="K40" s="322"/>
      <c r="L40" s="322">
        <v>2</v>
      </c>
      <c r="M40" s="322"/>
      <c r="N40" s="316">
        <v>3</v>
      </c>
      <c r="O40" s="316"/>
      <c r="P40" s="316"/>
      <c r="Q40" s="316"/>
      <c r="R40" s="316"/>
      <c r="S40" s="316">
        <v>4</v>
      </c>
      <c r="T40" s="316"/>
      <c r="U40" s="316"/>
      <c r="V40" s="316"/>
      <c r="W40" s="316">
        <v>5</v>
      </c>
      <c r="X40" s="316"/>
      <c r="Y40" s="316"/>
      <c r="Z40" s="316"/>
      <c r="AA40" s="316">
        <v>6</v>
      </c>
      <c r="AB40" s="316"/>
      <c r="AC40" s="316"/>
      <c r="AD40" s="316"/>
      <c r="AE40" s="316"/>
      <c r="AF40" s="316">
        <v>7</v>
      </c>
      <c r="AG40" s="316"/>
      <c r="AH40" s="316"/>
      <c r="AI40" s="316"/>
      <c r="AJ40" s="316">
        <v>8</v>
      </c>
      <c r="AK40" s="316"/>
      <c r="AL40" s="316"/>
      <c r="AM40" s="316"/>
      <c r="AN40" s="316">
        <v>9</v>
      </c>
      <c r="AO40" s="316"/>
      <c r="AP40" s="316"/>
      <c r="AQ40" s="316"/>
      <c r="AR40" s="316"/>
      <c r="AS40" s="316">
        <v>10</v>
      </c>
      <c r="AT40" s="316"/>
      <c r="AU40" s="316"/>
      <c r="AV40" s="316"/>
      <c r="AW40" s="316">
        <v>11</v>
      </c>
      <c r="AX40" s="316"/>
      <c r="AY40" s="316"/>
      <c r="AZ40" s="316"/>
      <c r="BA40" s="46"/>
      <c r="BB40" s="46"/>
      <c r="BC40" s="46"/>
      <c r="BD40" s="46"/>
      <c r="BE40" s="46"/>
      <c r="BF40" s="46"/>
      <c r="BG40" s="47"/>
      <c r="BH40" s="47"/>
    </row>
    <row r="41" spans="1:60" s="45" customFormat="1" ht="18" customHeight="1">
      <c r="A41" s="115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3" t="s">
        <v>23</v>
      </c>
      <c r="M41" s="323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46"/>
      <c r="BB41" s="46"/>
      <c r="BC41" s="46"/>
      <c r="BD41" s="46"/>
      <c r="BE41" s="46"/>
      <c r="BF41" s="46"/>
      <c r="BG41" s="47"/>
      <c r="BH41" s="47"/>
    </row>
    <row r="42" spans="1:60" s="45" customFormat="1" ht="18" customHeight="1">
      <c r="A42" s="115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3" t="s">
        <v>24</v>
      </c>
      <c r="M42" s="323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46"/>
      <c r="BB42" s="46"/>
      <c r="BC42" s="46"/>
      <c r="BD42" s="46"/>
      <c r="BE42" s="46"/>
      <c r="BF42" s="46"/>
      <c r="BG42" s="47"/>
      <c r="BH42" s="47"/>
    </row>
    <row r="43" spans="1:60" s="45" customFormat="1" ht="18" customHeight="1">
      <c r="A43" s="115"/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3" t="s">
        <v>25</v>
      </c>
      <c r="M43" s="323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16"/>
      <c r="AZ43" s="316"/>
      <c r="BA43" s="46"/>
      <c r="BB43" s="46"/>
      <c r="BC43" s="46"/>
      <c r="BD43" s="46"/>
      <c r="BE43" s="46"/>
      <c r="BF43" s="46"/>
      <c r="BG43" s="47"/>
      <c r="BH43" s="47"/>
    </row>
    <row r="44" spans="1:60" s="45" customFormat="1" ht="18" customHeight="1">
      <c r="A44" s="115"/>
      <c r="B44" s="320" t="s">
        <v>80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1">
        <v>9000</v>
      </c>
      <c r="M44" s="321"/>
      <c r="N44" s="315" t="s">
        <v>26</v>
      </c>
      <c r="O44" s="315"/>
      <c r="P44" s="315"/>
      <c r="Q44" s="315"/>
      <c r="R44" s="315"/>
      <c r="S44" s="315" t="s">
        <v>26</v>
      </c>
      <c r="T44" s="315"/>
      <c r="U44" s="315"/>
      <c r="V44" s="315"/>
      <c r="W44" s="315"/>
      <c r="X44" s="315"/>
      <c r="Y44" s="315"/>
      <c r="Z44" s="315"/>
      <c r="AA44" s="315" t="s">
        <v>26</v>
      </c>
      <c r="AB44" s="315"/>
      <c r="AC44" s="315"/>
      <c r="AD44" s="315"/>
      <c r="AE44" s="315"/>
      <c r="AF44" s="315" t="s">
        <v>26</v>
      </c>
      <c r="AG44" s="315"/>
      <c r="AH44" s="315"/>
      <c r="AI44" s="315"/>
      <c r="AJ44" s="315"/>
      <c r="AK44" s="315"/>
      <c r="AL44" s="315"/>
      <c r="AM44" s="315"/>
      <c r="AN44" s="315" t="s">
        <v>26</v>
      </c>
      <c r="AO44" s="315"/>
      <c r="AP44" s="315"/>
      <c r="AQ44" s="315"/>
      <c r="AR44" s="315"/>
      <c r="AS44" s="315" t="s">
        <v>26</v>
      </c>
      <c r="AT44" s="315"/>
      <c r="AU44" s="315"/>
      <c r="AV44" s="315"/>
      <c r="AW44" s="316"/>
      <c r="AX44" s="316"/>
      <c r="AY44" s="316"/>
      <c r="AZ44" s="316"/>
      <c r="BA44" s="62"/>
      <c r="BB44" s="62"/>
      <c r="BC44" s="62"/>
      <c r="BD44" s="62"/>
      <c r="BE44" s="62"/>
      <c r="BF44" s="62"/>
      <c r="BG44" s="47"/>
      <c r="BH44" s="47"/>
    </row>
    <row r="45" spans="1:60" s="45" customFormat="1" ht="15" customHeight="1">
      <c r="A45" s="114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20"/>
      <c r="T45" s="120"/>
      <c r="U45" s="121"/>
      <c r="V45" s="121"/>
      <c r="W45" s="121"/>
      <c r="X45" s="121"/>
      <c r="Y45" s="121"/>
      <c r="Z45" s="121"/>
      <c r="AA45" s="121"/>
      <c r="AB45" s="121"/>
      <c r="AC45" s="122"/>
      <c r="AD45" s="122"/>
      <c r="AE45" s="122"/>
      <c r="AF45" s="122"/>
      <c r="AG45" s="122"/>
      <c r="AH45" s="122"/>
      <c r="AI45" s="122"/>
      <c r="AJ45" s="122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</row>
    <row r="46" spans="1:60" s="45" customFormat="1" ht="15" customHeight="1">
      <c r="A46" s="114"/>
      <c r="B46" s="127"/>
      <c r="C46" s="127"/>
      <c r="D46" s="127"/>
      <c r="E46" s="127"/>
      <c r="F46" s="127"/>
      <c r="G46" s="127"/>
      <c r="H46" s="127"/>
      <c r="I46" s="127"/>
      <c r="J46" s="123"/>
      <c r="K46" s="123"/>
      <c r="L46" s="123"/>
      <c r="M46" s="123"/>
      <c r="N46" s="123"/>
      <c r="O46" s="123"/>
      <c r="P46" s="123"/>
      <c r="Q46" s="123"/>
      <c r="R46" s="126"/>
      <c r="S46" s="126"/>
      <c r="T46" s="126"/>
      <c r="U46" s="126"/>
      <c r="V46" s="126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50"/>
    </row>
    <row r="47" spans="1:60" s="52" customFormat="1" ht="18" customHeight="1">
      <c r="A47" s="114"/>
      <c r="B47" s="131"/>
      <c r="C47" s="364" t="s">
        <v>56</v>
      </c>
      <c r="D47" s="364"/>
      <c r="E47" s="364"/>
      <c r="F47" s="364"/>
      <c r="G47" s="364"/>
      <c r="H47" s="364"/>
      <c r="I47" s="131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131"/>
      <c r="AA47" s="131"/>
      <c r="AB47" s="365"/>
      <c r="AC47" s="365"/>
      <c r="AD47" s="365"/>
      <c r="AE47" s="365"/>
      <c r="AF47" s="365"/>
      <c r="AG47" s="365"/>
      <c r="AH47" s="365"/>
      <c r="AI47" s="114"/>
      <c r="AJ47" s="114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</row>
    <row r="48" spans="1:60" s="52" customFormat="1" ht="18" customHeight="1">
      <c r="A48" s="114"/>
      <c r="B48" s="131"/>
      <c r="C48" s="364" t="s">
        <v>57</v>
      </c>
      <c r="D48" s="364"/>
      <c r="E48" s="364"/>
      <c r="F48" s="364"/>
      <c r="G48" s="364"/>
      <c r="H48" s="364"/>
      <c r="I48" s="131"/>
      <c r="J48" s="366" t="s">
        <v>58</v>
      </c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132"/>
      <c r="AA48" s="132"/>
      <c r="AB48" s="366" t="s">
        <v>59</v>
      </c>
      <c r="AC48" s="366"/>
      <c r="AD48" s="366"/>
      <c r="AE48" s="366"/>
      <c r="AF48" s="366"/>
      <c r="AG48" s="366"/>
      <c r="AH48" s="366"/>
      <c r="AI48" s="133"/>
      <c r="AJ48" s="133"/>
      <c r="AK48" s="366" t="s">
        <v>60</v>
      </c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</row>
    <row r="49" spans="1:53" s="52" customFormat="1" ht="18" customHeight="1">
      <c r="A49" s="114"/>
      <c r="B49" s="131"/>
      <c r="C49" s="131"/>
      <c r="D49" s="131"/>
      <c r="E49" s="131"/>
      <c r="F49" s="131"/>
      <c r="G49" s="131"/>
      <c r="H49" s="131"/>
      <c r="I49" s="131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</row>
    <row r="50" spans="1:53" s="52" customFormat="1" ht="18" customHeight="1">
      <c r="B50" s="51"/>
      <c r="C50" s="367" t="s">
        <v>61</v>
      </c>
      <c r="D50" s="367"/>
      <c r="E50" s="367"/>
      <c r="F50" s="367"/>
      <c r="G50" s="367"/>
      <c r="H50" s="367"/>
      <c r="I50" s="51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53"/>
      <c r="AA50" s="53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54"/>
      <c r="AP50" s="54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</row>
    <row r="51" spans="1:53" s="52" customFormat="1" ht="18" customHeight="1">
      <c r="B51" s="51"/>
      <c r="C51" s="370"/>
      <c r="D51" s="370"/>
      <c r="E51" s="370"/>
      <c r="F51" s="370"/>
      <c r="G51" s="370"/>
      <c r="H51" s="370"/>
      <c r="I51" s="51"/>
      <c r="J51" s="371" t="s">
        <v>58</v>
      </c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53"/>
      <c r="AA51" s="53"/>
      <c r="AB51" s="371" t="s">
        <v>62</v>
      </c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54"/>
      <c r="AP51" s="54"/>
      <c r="AQ51" s="371" t="s">
        <v>63</v>
      </c>
      <c r="AR51" s="371"/>
      <c r="AS51" s="371"/>
      <c r="AT51" s="371"/>
      <c r="AU51" s="371"/>
      <c r="AV51" s="371"/>
      <c r="AW51" s="371"/>
      <c r="AX51" s="371"/>
      <c r="AY51" s="371"/>
      <c r="AZ51" s="371"/>
    </row>
    <row r="52" spans="1:53" s="52" customFormat="1" ht="18" customHeight="1">
      <c r="B52" s="51"/>
      <c r="C52" s="51"/>
      <c r="D52" s="51"/>
      <c r="E52" s="51"/>
      <c r="F52" s="51"/>
      <c r="G52" s="51"/>
      <c r="H52" s="51"/>
      <c r="I52" s="51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1"/>
      <c r="AA52" s="51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45"/>
      <c r="AP52" s="4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3" s="52" customFormat="1" ht="18" customHeight="1">
      <c r="B53" s="45"/>
      <c r="C53" s="56" t="s">
        <v>64</v>
      </c>
      <c r="D53" s="362"/>
      <c r="E53" s="362"/>
      <c r="F53" s="51" t="s">
        <v>64</v>
      </c>
      <c r="G53" s="57"/>
      <c r="H53" s="362"/>
      <c r="I53" s="362"/>
      <c r="J53" s="362"/>
      <c r="K53" s="362"/>
      <c r="L53" s="362"/>
      <c r="M53" s="362"/>
      <c r="N53" s="58"/>
      <c r="O53" s="59"/>
      <c r="P53" s="60">
        <v>20</v>
      </c>
      <c r="Q53" s="363"/>
      <c r="R53" s="363"/>
      <c r="S53" s="51" t="s">
        <v>65</v>
      </c>
      <c r="T53" s="58"/>
      <c r="U53" s="58"/>
      <c r="V53" s="58"/>
      <c r="W53" s="58"/>
      <c r="X53" s="45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45"/>
      <c r="AW53" s="45"/>
      <c r="AX53" s="45"/>
      <c r="AY53" s="45"/>
      <c r="AZ53" s="45"/>
      <c r="BA53" s="45"/>
    </row>
    <row r="54" spans="1:53" s="45" customFormat="1" ht="18" customHeight="1">
      <c r="A54" s="52"/>
      <c r="D54" s="428"/>
      <c r="E54" s="428"/>
      <c r="H54" s="428"/>
      <c r="I54" s="428"/>
      <c r="J54" s="428"/>
      <c r="K54" s="428"/>
      <c r="L54" s="428"/>
      <c r="M54" s="428"/>
      <c r="Q54" s="428"/>
      <c r="R54" s="428"/>
    </row>
  </sheetData>
  <mergeCells count="177">
    <mergeCell ref="Z15:AB15"/>
    <mergeCell ref="AC15:AJ15"/>
    <mergeCell ref="AK15:AR15"/>
    <mergeCell ref="AS15:AZ15"/>
    <mergeCell ref="B16:Y16"/>
    <mergeCell ref="Z16:AB16"/>
    <mergeCell ref="Z18:AB18"/>
    <mergeCell ref="B41:K41"/>
    <mergeCell ref="B42:K42"/>
    <mergeCell ref="AN40:AR40"/>
    <mergeCell ref="Z19:AB19"/>
    <mergeCell ref="B19:Y19"/>
    <mergeCell ref="B18:Y18"/>
    <mergeCell ref="B15:Y15"/>
    <mergeCell ref="AS31:AZ31"/>
    <mergeCell ref="AS39:AV39"/>
    <mergeCell ref="AW39:AZ39"/>
    <mergeCell ref="B17:Y17"/>
    <mergeCell ref="Z17:AB17"/>
    <mergeCell ref="B20:Y20"/>
    <mergeCell ref="Z20:AB20"/>
    <mergeCell ref="AC20:AJ20"/>
    <mergeCell ref="AK20:AR20"/>
    <mergeCell ref="W30:Y30"/>
    <mergeCell ref="Z30:AB30"/>
    <mergeCell ref="AC30:AJ30"/>
    <mergeCell ref="AF44:AI44"/>
    <mergeCell ref="AJ44:AM44"/>
    <mergeCell ref="L40:M40"/>
    <mergeCell ref="B40:K40"/>
    <mergeCell ref="B36:AZ36"/>
    <mergeCell ref="AJ40:AM40"/>
    <mergeCell ref="B31:V31"/>
    <mergeCell ref="W31:Y31"/>
    <mergeCell ref="Z31:AB31"/>
    <mergeCell ref="AC31:AJ31"/>
    <mergeCell ref="AK31:AR31"/>
    <mergeCell ref="AS41:AV41"/>
    <mergeCell ref="N43:R43"/>
    <mergeCell ref="S43:V43"/>
    <mergeCell ref="N41:R41"/>
    <mergeCell ref="S41:V41"/>
    <mergeCell ref="L42:M42"/>
    <mergeCell ref="L41:M41"/>
    <mergeCell ref="W43:Z43"/>
    <mergeCell ref="AA43:AE43"/>
    <mergeCell ref="AF43:AI43"/>
    <mergeCell ref="N42:R42"/>
    <mergeCell ref="S42:V42"/>
    <mergeCell ref="W42:Z42"/>
    <mergeCell ref="AA42:AE42"/>
    <mergeCell ref="AN42:AR42"/>
    <mergeCell ref="W41:Z41"/>
    <mergeCell ref="AA41:AE41"/>
    <mergeCell ref="AF41:AI41"/>
    <mergeCell ref="AJ41:AM41"/>
    <mergeCell ref="AN41:AR41"/>
    <mergeCell ref="AN39:AR39"/>
    <mergeCell ref="AA38:AM38"/>
    <mergeCell ref="AN38:AZ38"/>
    <mergeCell ref="N40:R40"/>
    <mergeCell ref="S40:V40"/>
    <mergeCell ref="W40:Z40"/>
    <mergeCell ref="AA40:AE40"/>
    <mergeCell ref="AF40:AI40"/>
    <mergeCell ref="AS40:AV40"/>
    <mergeCell ref="AW40:AZ40"/>
    <mergeCell ref="B38:K39"/>
    <mergeCell ref="L38:M39"/>
    <mergeCell ref="N38:Z38"/>
    <mergeCell ref="W39:Z39"/>
    <mergeCell ref="S39:V39"/>
    <mergeCell ref="N39:R39"/>
    <mergeCell ref="AA39:AE39"/>
    <mergeCell ref="AF39:AI39"/>
    <mergeCell ref="AJ39:AM39"/>
    <mergeCell ref="A2:AZ2"/>
    <mergeCell ref="L4:AZ4"/>
    <mergeCell ref="L5:AZ5"/>
    <mergeCell ref="L6:AZ6"/>
    <mergeCell ref="B14:Y14"/>
    <mergeCell ref="Z14:AB14"/>
    <mergeCell ref="B11:Y13"/>
    <mergeCell ref="Z11:AB13"/>
    <mergeCell ref="AC11:AZ11"/>
    <mergeCell ref="B9:AZ9"/>
    <mergeCell ref="AC12:AJ13"/>
    <mergeCell ref="AK12:AR13"/>
    <mergeCell ref="AS12:AZ13"/>
    <mergeCell ref="AC14:AJ14"/>
    <mergeCell ref="AK14:AR14"/>
    <mergeCell ref="AS14:AZ14"/>
    <mergeCell ref="A4:K4"/>
    <mergeCell ref="D53:E53"/>
    <mergeCell ref="H53:M53"/>
    <mergeCell ref="Q53:R53"/>
    <mergeCell ref="AS20:AZ20"/>
    <mergeCell ref="AS21:AZ21"/>
    <mergeCell ref="AC29:AJ29"/>
    <mergeCell ref="AK29:AR29"/>
    <mergeCell ref="AS29:AZ29"/>
    <mergeCell ref="B32:V32"/>
    <mergeCell ref="W32:Y32"/>
    <mergeCell ref="Z32:AB32"/>
    <mergeCell ref="AC32:AJ32"/>
    <mergeCell ref="AK32:AR32"/>
    <mergeCell ref="AS32:AZ32"/>
    <mergeCell ref="B34:AZ34"/>
    <mergeCell ref="B30:V30"/>
    <mergeCell ref="AQ50:AZ50"/>
    <mergeCell ref="J51:Y51"/>
    <mergeCell ref="AB51:AN51"/>
    <mergeCell ref="AQ51:AZ51"/>
    <mergeCell ref="C50:H50"/>
    <mergeCell ref="C51:H51"/>
    <mergeCell ref="AS43:AV43"/>
    <mergeCell ref="AW43:AZ43"/>
    <mergeCell ref="C48:H48"/>
    <mergeCell ref="J47:Y47"/>
    <mergeCell ref="AB47:AH47"/>
    <mergeCell ref="AF42:AI42"/>
    <mergeCell ref="AJ42:AM42"/>
    <mergeCell ref="AK47:AZ47"/>
    <mergeCell ref="J48:Y48"/>
    <mergeCell ref="AB48:AH48"/>
    <mergeCell ref="AK48:AZ48"/>
    <mergeCell ref="AS42:AV42"/>
    <mergeCell ref="AW42:AZ42"/>
    <mergeCell ref="AS44:AV44"/>
    <mergeCell ref="AW44:AZ44"/>
    <mergeCell ref="AN44:AR44"/>
    <mergeCell ref="L44:M44"/>
    <mergeCell ref="L43:M43"/>
    <mergeCell ref="W44:Z44"/>
    <mergeCell ref="B43:K43"/>
    <mergeCell ref="B44:K44"/>
    <mergeCell ref="N44:R44"/>
    <mergeCell ref="S44:V44"/>
    <mergeCell ref="AA44:AE44"/>
    <mergeCell ref="AJ43:AM43"/>
    <mergeCell ref="AN43:AR43"/>
    <mergeCell ref="B21:Y21"/>
    <mergeCell ref="Z21:AB21"/>
    <mergeCell ref="AC21:AJ21"/>
    <mergeCell ref="AK21:AR21"/>
    <mergeCell ref="B24:AZ24"/>
    <mergeCell ref="D54:E54"/>
    <mergeCell ref="H54:M54"/>
    <mergeCell ref="Q54:R54"/>
    <mergeCell ref="J50:Y50"/>
    <mergeCell ref="AB50:AN50"/>
    <mergeCell ref="B26:V28"/>
    <mergeCell ref="W26:Y28"/>
    <mergeCell ref="Z26:AB28"/>
    <mergeCell ref="AC26:AZ26"/>
    <mergeCell ref="AC27:AJ28"/>
    <mergeCell ref="AK27:AR28"/>
    <mergeCell ref="AS27:AZ28"/>
    <mergeCell ref="B29:V29"/>
    <mergeCell ref="W29:Y29"/>
    <mergeCell ref="Z29:AB29"/>
    <mergeCell ref="C47:H47"/>
    <mergeCell ref="AK30:AR30"/>
    <mergeCell ref="AW41:AZ41"/>
    <mergeCell ref="AS30:AZ30"/>
    <mergeCell ref="AC19:AJ19"/>
    <mergeCell ref="AK19:AR19"/>
    <mergeCell ref="AS19:AZ19"/>
    <mergeCell ref="AC16:AJ16"/>
    <mergeCell ref="AK16:AR16"/>
    <mergeCell ref="AS16:AZ16"/>
    <mergeCell ref="AC17:AJ17"/>
    <mergeCell ref="AK17:AR17"/>
    <mergeCell ref="AS17:AZ17"/>
    <mergeCell ref="AC18:AJ18"/>
    <mergeCell ref="AK18:AR18"/>
    <mergeCell ref="AS18:AZ18"/>
  </mergeCells>
  <pageMargins left="0.70866141732283472" right="0.39370078740157483" top="0.74803149606299213" bottom="0.74803149606299213" header="0.31496062992125984" footer="0"/>
  <pageSetup paperSize="8" scale="68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BA68"/>
  <sheetViews>
    <sheetView showGridLines="0" topLeftCell="A52" zoomScaleSheetLayoutView="100" workbookViewId="0">
      <selection activeCell="BU58" sqref="BU58"/>
    </sheetView>
  </sheetViews>
  <sheetFormatPr defaultColWidth="0.85546875" defaultRowHeight="15"/>
  <cols>
    <col min="1" max="1" width="1.5703125" style="67" customWidth="1"/>
    <col min="2" max="2" width="2.42578125" style="67" customWidth="1"/>
    <col min="3" max="3" width="3.28515625" style="67" customWidth="1"/>
    <col min="4" max="15" width="2.42578125" style="67" customWidth="1"/>
    <col min="16" max="16" width="2.85546875" style="67" customWidth="1"/>
    <col min="17" max="19" width="2.42578125" style="67" customWidth="1"/>
    <col min="20" max="20" width="3.28515625" style="67" customWidth="1"/>
    <col min="21" max="21" width="5.28515625" style="67" customWidth="1"/>
    <col min="22" max="25" width="2.42578125" style="67" customWidth="1"/>
    <col min="26" max="26" width="2.5703125" style="67" customWidth="1"/>
    <col min="27" max="30" width="2.42578125" style="67" customWidth="1"/>
    <col min="31" max="31" width="3.5703125" style="67" customWidth="1"/>
    <col min="32" max="35" width="2.42578125" style="67" customWidth="1"/>
    <col min="36" max="36" width="3.5703125" style="67" customWidth="1"/>
    <col min="37" max="52" width="2.42578125" style="67" customWidth="1"/>
    <col min="53" max="16384" width="0.85546875" style="67"/>
  </cols>
  <sheetData>
    <row r="1" spans="1:53" s="36" customFormat="1" ht="45.75" customHeight="1">
      <c r="B1" s="357" t="s">
        <v>348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3"/>
      <c r="AU1" s="453"/>
      <c r="AV1" s="453"/>
      <c r="AW1" s="453"/>
      <c r="AX1" s="453"/>
      <c r="AY1" s="453"/>
      <c r="AZ1" s="453"/>
    </row>
    <row r="2" spans="1:53" s="32" customFormat="1" ht="15" customHeight="1">
      <c r="A2" s="348" t="s">
        <v>207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60" t="s">
        <v>532</v>
      </c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1"/>
    </row>
    <row r="3" spans="1:53" s="32" customFormat="1" ht="15" customHeight="1">
      <c r="A3" s="348" t="s">
        <v>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61" t="s">
        <v>546</v>
      </c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5"/>
    </row>
    <row r="4" spans="1:53" s="32" customFormat="1" ht="15" customHeight="1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7" t="s">
        <v>1</v>
      </c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6"/>
    </row>
    <row r="5" spans="1:53" s="32" customFormat="1" ht="15" customHeight="1">
      <c r="A5" s="348" t="s">
        <v>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70" t="s">
        <v>184</v>
      </c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6"/>
    </row>
    <row r="6" spans="1:53" s="4" customFormat="1" ht="5.25" customHeight="1"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"/>
    </row>
    <row r="7" spans="1:53" s="4" customFormat="1" ht="15" customHeight="1">
      <c r="B7" s="234" t="s">
        <v>300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"/>
    </row>
    <row r="8" spans="1:53" s="4" customFormat="1">
      <c r="A8" s="215"/>
      <c r="B8" s="316" t="s">
        <v>3</v>
      </c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 t="s">
        <v>66</v>
      </c>
      <c r="AA8" s="316"/>
      <c r="AB8" s="316"/>
      <c r="AC8" s="316" t="s">
        <v>5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7"/>
    </row>
    <row r="9" spans="1:53" s="4" customFormat="1">
      <c r="A9" s="215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 t="s">
        <v>581</v>
      </c>
      <c r="AD9" s="316"/>
      <c r="AE9" s="316"/>
      <c r="AF9" s="316"/>
      <c r="AG9" s="316"/>
      <c r="AH9" s="316"/>
      <c r="AI9" s="316"/>
      <c r="AJ9" s="316"/>
      <c r="AK9" s="316" t="s">
        <v>582</v>
      </c>
      <c r="AL9" s="316"/>
      <c r="AM9" s="316"/>
      <c r="AN9" s="316"/>
      <c r="AO9" s="316"/>
      <c r="AP9" s="316"/>
      <c r="AQ9" s="316"/>
      <c r="AR9" s="316"/>
      <c r="AS9" s="316" t="s">
        <v>583</v>
      </c>
      <c r="AT9" s="316"/>
      <c r="AU9" s="316"/>
      <c r="AV9" s="316"/>
      <c r="AW9" s="316"/>
      <c r="AX9" s="316"/>
      <c r="AY9" s="316"/>
      <c r="AZ9" s="316"/>
      <c r="BA9" s="7"/>
    </row>
    <row r="10" spans="1:53" s="4" customFormat="1" ht="30" customHeight="1">
      <c r="A10" s="2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7"/>
    </row>
    <row r="11" spans="1:53" s="217" customFormat="1" ht="15.75" customHeight="1">
      <c r="A11" s="202"/>
      <c r="B11" s="352">
        <v>1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 t="s">
        <v>69</v>
      </c>
      <c r="AA11" s="352"/>
      <c r="AB11" s="352"/>
      <c r="AC11" s="352" t="s">
        <v>9</v>
      </c>
      <c r="AD11" s="352"/>
      <c r="AE11" s="352"/>
      <c r="AF11" s="352"/>
      <c r="AG11" s="352"/>
      <c r="AH11" s="352"/>
      <c r="AI11" s="352"/>
      <c r="AJ11" s="352"/>
      <c r="AK11" s="352" t="s">
        <v>10</v>
      </c>
      <c r="AL11" s="352"/>
      <c r="AM11" s="352"/>
      <c r="AN11" s="352"/>
      <c r="AO11" s="352"/>
      <c r="AP11" s="352"/>
      <c r="AQ11" s="352"/>
      <c r="AR11" s="352"/>
      <c r="AS11" s="352" t="s">
        <v>11</v>
      </c>
      <c r="AT11" s="352"/>
      <c r="AU11" s="352"/>
      <c r="AV11" s="352"/>
      <c r="AW11" s="352"/>
      <c r="AX11" s="352"/>
      <c r="AY11" s="352"/>
      <c r="AZ11" s="352"/>
    </row>
    <row r="12" spans="1:53" s="217" customFormat="1" ht="35.25" customHeight="1">
      <c r="A12" s="202"/>
      <c r="B12" s="354" t="s">
        <v>261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295" t="s">
        <v>117</v>
      </c>
      <c r="AA12" s="295"/>
      <c r="AB12" s="295"/>
      <c r="AC12" s="294"/>
      <c r="AD12" s="294"/>
      <c r="AE12" s="294"/>
      <c r="AF12" s="294"/>
      <c r="AG12" s="294"/>
      <c r="AH12" s="294"/>
      <c r="AI12" s="294"/>
      <c r="AJ12" s="294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59"/>
    </row>
    <row r="13" spans="1:53" s="201" customFormat="1" ht="34.5" customHeight="1">
      <c r="A13" s="202"/>
      <c r="B13" s="354" t="s">
        <v>259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295" t="s">
        <v>119</v>
      </c>
      <c r="AA13" s="295"/>
      <c r="AB13" s="295"/>
      <c r="AC13" s="294"/>
      <c r="AD13" s="294"/>
      <c r="AE13" s="294"/>
      <c r="AF13" s="294"/>
      <c r="AG13" s="294"/>
      <c r="AH13" s="294"/>
      <c r="AI13" s="294"/>
      <c r="AJ13" s="294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</row>
    <row r="14" spans="1:53" s="201" customFormat="1" ht="20.25" customHeight="1">
      <c r="A14" s="202"/>
      <c r="B14" s="354" t="s">
        <v>248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295" t="s">
        <v>131</v>
      </c>
      <c r="AA14" s="295"/>
      <c r="AB14" s="295"/>
      <c r="AC14" s="351">
        <f>AL60</f>
        <v>3202239.35</v>
      </c>
      <c r="AD14" s="351"/>
      <c r="AE14" s="351"/>
      <c r="AF14" s="351"/>
      <c r="AG14" s="351"/>
      <c r="AH14" s="351"/>
      <c r="AI14" s="351"/>
      <c r="AJ14" s="351"/>
      <c r="AK14" s="349">
        <f>AQ60</f>
        <v>3170580.52</v>
      </c>
      <c r="AL14" s="294"/>
      <c r="AM14" s="294"/>
      <c r="AN14" s="294"/>
      <c r="AO14" s="294"/>
      <c r="AP14" s="294"/>
      <c r="AQ14" s="294"/>
      <c r="AR14" s="294"/>
      <c r="AS14" s="349">
        <f>AV60</f>
        <v>3170581</v>
      </c>
      <c r="AT14" s="294"/>
      <c r="AU14" s="294"/>
      <c r="AV14" s="294"/>
      <c r="AW14" s="294"/>
      <c r="AX14" s="294"/>
      <c r="AY14" s="294"/>
      <c r="AZ14" s="294"/>
    </row>
    <row r="15" spans="1:53" s="201" customFormat="1" ht="33.75" customHeight="1">
      <c r="A15" s="202"/>
      <c r="B15" s="354" t="s">
        <v>258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295" t="s">
        <v>135</v>
      </c>
      <c r="AA15" s="295"/>
      <c r="AB15" s="295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</row>
    <row r="16" spans="1:53" s="201" customFormat="1" ht="30.75" customHeight="1">
      <c r="A16" s="202"/>
      <c r="B16" s="354" t="s">
        <v>262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95" t="s">
        <v>145</v>
      </c>
      <c r="AA16" s="295"/>
      <c r="AB16" s="295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</row>
    <row r="17" spans="1:52" s="201" customFormat="1" ht="49.5" customHeight="1">
      <c r="A17" s="202"/>
      <c r="B17" s="354" t="s">
        <v>297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295" t="s">
        <v>170</v>
      </c>
      <c r="AA17" s="295"/>
      <c r="AB17" s="295"/>
      <c r="AC17" s="351">
        <f>AC12-AC13+AC14-AC15+AC16</f>
        <v>3202239.35</v>
      </c>
      <c r="AD17" s="351"/>
      <c r="AE17" s="351"/>
      <c r="AF17" s="351"/>
      <c r="AG17" s="351"/>
      <c r="AH17" s="351"/>
      <c r="AI17" s="351"/>
      <c r="AJ17" s="351"/>
      <c r="AK17" s="349">
        <f t="shared" ref="AK17" si="0">AK12-AK13+AK14-AK15+AK16</f>
        <v>3170580.52</v>
      </c>
      <c r="AL17" s="294"/>
      <c r="AM17" s="294"/>
      <c r="AN17" s="294"/>
      <c r="AO17" s="294"/>
      <c r="AP17" s="294"/>
      <c r="AQ17" s="294"/>
      <c r="AR17" s="294"/>
      <c r="AS17" s="349">
        <f t="shared" ref="AS17" si="1">AS12-AS13+AS14-AS15+AS16</f>
        <v>3170581</v>
      </c>
      <c r="AT17" s="294"/>
      <c r="AU17" s="294"/>
      <c r="AV17" s="294"/>
      <c r="AW17" s="294"/>
      <c r="AX17" s="294"/>
      <c r="AY17" s="294"/>
      <c r="AZ17" s="294"/>
    </row>
    <row r="18" spans="1:52" s="201" customFormat="1" ht="21" customHeight="1">
      <c r="A18" s="202"/>
      <c r="B18" s="454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5"/>
      <c r="AZ18" s="455"/>
    </row>
    <row r="19" spans="1:52" s="88" customFormat="1" ht="12.75" customHeight="1">
      <c r="B19" s="317" t="s">
        <v>250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</row>
    <row r="20" spans="1:52" s="80" customFormat="1" ht="4.5" customHeight="1">
      <c r="B20" s="89"/>
      <c r="C20" s="89"/>
      <c r="D20" s="89"/>
      <c r="E20" s="89"/>
      <c r="F20" s="89"/>
      <c r="G20" s="89"/>
      <c r="H20" s="89"/>
      <c r="I20" s="89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52" ht="11.25" customHeight="1">
      <c r="B21" s="443" t="s">
        <v>17</v>
      </c>
      <c r="C21" s="443"/>
      <c r="D21" s="443" t="s">
        <v>3</v>
      </c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 t="s">
        <v>4</v>
      </c>
      <c r="V21" s="443"/>
      <c r="W21" s="443" t="s">
        <v>256</v>
      </c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 t="s">
        <v>28</v>
      </c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</row>
    <row r="22" spans="1:52" ht="21" customHeight="1"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</row>
    <row r="23" spans="1:52" ht="24" customHeight="1"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 t="s">
        <v>609</v>
      </c>
      <c r="X23" s="443"/>
      <c r="Y23" s="443"/>
      <c r="Z23" s="443"/>
      <c r="AA23" s="443"/>
      <c r="AB23" s="443" t="s">
        <v>610</v>
      </c>
      <c r="AC23" s="443"/>
      <c r="AD23" s="443"/>
      <c r="AE23" s="443"/>
      <c r="AF23" s="443"/>
      <c r="AG23" s="443" t="s">
        <v>611</v>
      </c>
      <c r="AH23" s="443"/>
      <c r="AI23" s="443"/>
      <c r="AJ23" s="443"/>
      <c r="AK23" s="443"/>
      <c r="AL23" s="443" t="s">
        <v>612</v>
      </c>
      <c r="AM23" s="443"/>
      <c r="AN23" s="443"/>
      <c r="AO23" s="443"/>
      <c r="AP23" s="443"/>
      <c r="AQ23" s="443" t="s">
        <v>610</v>
      </c>
      <c r="AR23" s="443"/>
      <c r="AS23" s="443"/>
      <c r="AT23" s="443"/>
      <c r="AU23" s="443"/>
      <c r="AV23" s="443" t="s">
        <v>613</v>
      </c>
      <c r="AW23" s="443"/>
      <c r="AX23" s="443"/>
      <c r="AY23" s="443"/>
      <c r="AZ23" s="443"/>
    </row>
    <row r="24" spans="1:52" ht="53.25" customHeight="1"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</row>
    <row r="25" spans="1:52" ht="15" customHeight="1">
      <c r="B25" s="443">
        <v>1</v>
      </c>
      <c r="C25" s="443"/>
      <c r="D25" s="443">
        <v>2</v>
      </c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>
        <v>3</v>
      </c>
      <c r="V25" s="443"/>
      <c r="W25" s="443">
        <v>4</v>
      </c>
      <c r="X25" s="443"/>
      <c r="Y25" s="443"/>
      <c r="Z25" s="443"/>
      <c r="AA25" s="443"/>
      <c r="AB25" s="443">
        <v>5</v>
      </c>
      <c r="AC25" s="443"/>
      <c r="AD25" s="443"/>
      <c r="AE25" s="443"/>
      <c r="AF25" s="443"/>
      <c r="AG25" s="443">
        <v>6</v>
      </c>
      <c r="AH25" s="443"/>
      <c r="AI25" s="443"/>
      <c r="AJ25" s="443"/>
      <c r="AK25" s="443"/>
      <c r="AL25" s="443">
        <v>7</v>
      </c>
      <c r="AM25" s="443"/>
      <c r="AN25" s="443"/>
      <c r="AO25" s="443"/>
      <c r="AP25" s="443"/>
      <c r="AQ25" s="443">
        <v>8</v>
      </c>
      <c r="AR25" s="443"/>
      <c r="AS25" s="443"/>
      <c r="AT25" s="443"/>
      <c r="AU25" s="443"/>
      <c r="AV25" s="443">
        <v>9</v>
      </c>
      <c r="AW25" s="443"/>
      <c r="AX25" s="443"/>
      <c r="AY25" s="443"/>
      <c r="AZ25" s="443"/>
    </row>
    <row r="26" spans="1:52" ht="31.5" customHeight="1">
      <c r="B26" s="440">
        <v>1</v>
      </c>
      <c r="C26" s="440"/>
      <c r="D26" s="449" t="s">
        <v>29</v>
      </c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295" t="s">
        <v>117</v>
      </c>
      <c r="V26" s="295"/>
      <c r="W26" s="440" t="s">
        <v>26</v>
      </c>
      <c r="X26" s="440"/>
      <c r="Y26" s="440"/>
      <c r="Z26" s="440"/>
      <c r="AA26" s="440"/>
      <c r="AB26" s="440" t="s">
        <v>26</v>
      </c>
      <c r="AC26" s="440"/>
      <c r="AD26" s="440"/>
      <c r="AE26" s="440"/>
      <c r="AF26" s="440"/>
      <c r="AG26" s="440" t="s">
        <v>26</v>
      </c>
      <c r="AH26" s="440"/>
      <c r="AI26" s="440"/>
      <c r="AJ26" s="440"/>
      <c r="AK26" s="440"/>
      <c r="AL26" s="297">
        <f>AL27+AL28</f>
        <v>2332852.6408000002</v>
      </c>
      <c r="AM26" s="450"/>
      <c r="AN26" s="450"/>
      <c r="AO26" s="450"/>
      <c r="AP26" s="451"/>
      <c r="AQ26" s="297">
        <f t="shared" ref="AQ26" si="2">AQ27+AQ28</f>
        <v>2309694.42</v>
      </c>
      <c r="AR26" s="450"/>
      <c r="AS26" s="450"/>
      <c r="AT26" s="450"/>
      <c r="AU26" s="451"/>
      <c r="AV26" s="297">
        <f t="shared" ref="AV26" si="3">AV27+AV28</f>
        <v>2309694.42</v>
      </c>
      <c r="AW26" s="450"/>
      <c r="AX26" s="450"/>
      <c r="AY26" s="450"/>
      <c r="AZ26" s="451"/>
    </row>
    <row r="27" spans="1:52" ht="63.75" customHeight="1">
      <c r="B27" s="440" t="s">
        <v>31</v>
      </c>
      <c r="C27" s="440"/>
      <c r="D27" s="441" t="s">
        <v>398</v>
      </c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295" t="s">
        <v>118</v>
      </c>
      <c r="V27" s="295"/>
      <c r="W27" s="293">
        <v>10603875.640000001</v>
      </c>
      <c r="X27" s="293"/>
      <c r="Y27" s="293"/>
      <c r="Z27" s="293"/>
      <c r="AA27" s="293"/>
      <c r="AB27" s="293">
        <v>10498611</v>
      </c>
      <c r="AC27" s="293"/>
      <c r="AD27" s="293"/>
      <c r="AE27" s="293"/>
      <c r="AF27" s="293"/>
      <c r="AG27" s="293">
        <v>10498611</v>
      </c>
      <c r="AH27" s="293"/>
      <c r="AI27" s="293"/>
      <c r="AJ27" s="293"/>
      <c r="AK27" s="293"/>
      <c r="AL27" s="293">
        <f>W27*0.22</f>
        <v>2332852.6408000002</v>
      </c>
      <c r="AM27" s="293"/>
      <c r="AN27" s="293"/>
      <c r="AO27" s="293"/>
      <c r="AP27" s="293"/>
      <c r="AQ27" s="293">
        <f>AB27*0.22</f>
        <v>2309694.42</v>
      </c>
      <c r="AR27" s="293"/>
      <c r="AS27" s="293"/>
      <c r="AT27" s="293"/>
      <c r="AU27" s="293"/>
      <c r="AV27" s="293">
        <f t="shared" ref="AV27" si="4">AG27*0.22</f>
        <v>2309694.42</v>
      </c>
      <c r="AW27" s="293"/>
      <c r="AX27" s="293"/>
      <c r="AY27" s="293"/>
      <c r="AZ27" s="293"/>
    </row>
    <row r="28" spans="1:52" s="248" customFormat="1" ht="64.5" customHeight="1">
      <c r="B28" s="295" t="s">
        <v>389</v>
      </c>
      <c r="C28" s="295"/>
      <c r="D28" s="441" t="s">
        <v>398</v>
      </c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295" t="s">
        <v>388</v>
      </c>
      <c r="V28" s="295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</row>
    <row r="29" spans="1:52" ht="60.75" customHeight="1">
      <c r="B29" s="440" t="s">
        <v>32</v>
      </c>
      <c r="C29" s="440"/>
      <c r="D29" s="441" t="s">
        <v>113</v>
      </c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295" t="s">
        <v>121</v>
      </c>
      <c r="V29" s="295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</row>
    <row r="30" spans="1:52" ht="61.5" customHeight="1">
      <c r="B30" s="440" t="s">
        <v>33</v>
      </c>
      <c r="C30" s="440"/>
      <c r="D30" s="441" t="s">
        <v>34</v>
      </c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295" t="s">
        <v>122</v>
      </c>
      <c r="V30" s="295"/>
      <c r="W30" s="440" t="s">
        <v>26</v>
      </c>
      <c r="X30" s="440"/>
      <c r="Y30" s="440"/>
      <c r="Z30" s="440"/>
      <c r="AA30" s="440"/>
      <c r="AB30" s="440" t="s">
        <v>26</v>
      </c>
      <c r="AC30" s="440"/>
      <c r="AD30" s="440"/>
      <c r="AE30" s="440"/>
      <c r="AF30" s="440"/>
      <c r="AG30" s="440" t="s">
        <v>26</v>
      </c>
      <c r="AH30" s="440"/>
      <c r="AI30" s="440"/>
      <c r="AJ30" s="440"/>
      <c r="AK30" s="440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</row>
    <row r="31" spans="1:52" ht="15.75" customHeight="1">
      <c r="B31" s="440" t="s">
        <v>35</v>
      </c>
      <c r="C31" s="440"/>
      <c r="D31" s="441" t="s">
        <v>397</v>
      </c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95" t="s">
        <v>123</v>
      </c>
      <c r="V31" s="295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</row>
    <row r="32" spans="1:52" ht="15" customHeight="1">
      <c r="B32" s="440" t="s">
        <v>36</v>
      </c>
      <c r="C32" s="440"/>
      <c r="D32" s="441" t="s">
        <v>385</v>
      </c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295" t="s">
        <v>124</v>
      </c>
      <c r="V32" s="295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</row>
    <row r="33" spans="1:52" ht="60" customHeight="1">
      <c r="B33" s="440" t="s">
        <v>37</v>
      </c>
      <c r="C33" s="440"/>
      <c r="D33" s="441" t="s">
        <v>38</v>
      </c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295" t="s">
        <v>125</v>
      </c>
      <c r="V33" s="295"/>
      <c r="W33" s="440" t="s">
        <v>26</v>
      </c>
      <c r="X33" s="440"/>
      <c r="Y33" s="440"/>
      <c r="Z33" s="440"/>
      <c r="AA33" s="440"/>
      <c r="AB33" s="440" t="s">
        <v>26</v>
      </c>
      <c r="AC33" s="440"/>
      <c r="AD33" s="440"/>
      <c r="AE33" s="440"/>
      <c r="AF33" s="440"/>
      <c r="AG33" s="440" t="s">
        <v>26</v>
      </c>
      <c r="AH33" s="440"/>
      <c r="AI33" s="440"/>
      <c r="AJ33" s="440"/>
      <c r="AK33" s="440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</row>
    <row r="34" spans="1:52" ht="18" customHeight="1">
      <c r="B34" s="440" t="s">
        <v>39</v>
      </c>
      <c r="C34" s="440"/>
      <c r="D34" s="441" t="s">
        <v>396</v>
      </c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295" t="s">
        <v>126</v>
      </c>
      <c r="V34" s="295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</row>
    <row r="35" spans="1:52" ht="18" customHeight="1">
      <c r="B35" s="440" t="s">
        <v>40</v>
      </c>
      <c r="C35" s="440"/>
      <c r="D35" s="441" t="s">
        <v>385</v>
      </c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295" t="s">
        <v>127</v>
      </c>
      <c r="V35" s="295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</row>
    <row r="36" spans="1:52" ht="1.5" customHeight="1">
      <c r="A36" s="34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</row>
    <row r="37" spans="1:52" ht="11.25" customHeight="1">
      <c r="B37" s="443" t="s">
        <v>17</v>
      </c>
      <c r="C37" s="443"/>
      <c r="D37" s="443" t="s">
        <v>3</v>
      </c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 t="s">
        <v>4</v>
      </c>
      <c r="V37" s="443"/>
      <c r="W37" s="443" t="s">
        <v>27</v>
      </c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 t="s">
        <v>28</v>
      </c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</row>
    <row r="38" spans="1:52" ht="27" customHeight="1"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</row>
    <row r="39" spans="1:52" ht="24" customHeight="1"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 t="s">
        <v>567</v>
      </c>
      <c r="X39" s="443"/>
      <c r="Y39" s="443"/>
      <c r="Z39" s="443"/>
      <c r="AA39" s="443"/>
      <c r="AB39" s="443" t="s">
        <v>568</v>
      </c>
      <c r="AC39" s="443"/>
      <c r="AD39" s="443"/>
      <c r="AE39" s="443"/>
      <c r="AF39" s="443"/>
      <c r="AG39" s="443" t="s">
        <v>569</v>
      </c>
      <c r="AH39" s="443"/>
      <c r="AI39" s="443"/>
      <c r="AJ39" s="443"/>
      <c r="AK39" s="443"/>
      <c r="AL39" s="443" t="s">
        <v>571</v>
      </c>
      <c r="AM39" s="443"/>
      <c r="AN39" s="443"/>
      <c r="AO39" s="443"/>
      <c r="AP39" s="443"/>
      <c r="AQ39" s="443" t="s">
        <v>568</v>
      </c>
      <c r="AR39" s="443"/>
      <c r="AS39" s="443"/>
      <c r="AT39" s="443"/>
      <c r="AU39" s="443"/>
      <c r="AV39" s="443" t="s">
        <v>570</v>
      </c>
      <c r="AW39" s="443"/>
      <c r="AX39" s="443"/>
      <c r="AY39" s="443"/>
      <c r="AZ39" s="443"/>
    </row>
    <row r="40" spans="1:52" ht="54.75" customHeight="1"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</row>
    <row r="41" spans="1:52" ht="15" customHeight="1">
      <c r="B41" s="443">
        <v>1</v>
      </c>
      <c r="C41" s="443"/>
      <c r="D41" s="443">
        <v>2</v>
      </c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>
        <v>3</v>
      </c>
      <c r="V41" s="443"/>
      <c r="W41" s="443">
        <v>4</v>
      </c>
      <c r="X41" s="443"/>
      <c r="Y41" s="443"/>
      <c r="Z41" s="443"/>
      <c r="AA41" s="443"/>
      <c r="AB41" s="443">
        <v>5</v>
      </c>
      <c r="AC41" s="443"/>
      <c r="AD41" s="443"/>
      <c r="AE41" s="443"/>
      <c r="AF41" s="443"/>
      <c r="AG41" s="443">
        <v>6</v>
      </c>
      <c r="AH41" s="443"/>
      <c r="AI41" s="443"/>
      <c r="AJ41" s="443"/>
      <c r="AK41" s="443"/>
      <c r="AL41" s="443">
        <v>7</v>
      </c>
      <c r="AM41" s="443"/>
      <c r="AN41" s="443"/>
      <c r="AO41" s="443"/>
      <c r="AP41" s="443"/>
      <c r="AQ41" s="443">
        <v>8</v>
      </c>
      <c r="AR41" s="443"/>
      <c r="AS41" s="443"/>
      <c r="AT41" s="443"/>
      <c r="AU41" s="443"/>
      <c r="AV41" s="443">
        <v>9</v>
      </c>
      <c r="AW41" s="443"/>
      <c r="AX41" s="443"/>
      <c r="AY41" s="443"/>
      <c r="AZ41" s="443"/>
    </row>
    <row r="42" spans="1:52" ht="66.75" customHeight="1">
      <c r="B42" s="440">
        <v>2</v>
      </c>
      <c r="C42" s="440"/>
      <c r="D42" s="449" t="s">
        <v>41</v>
      </c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295" t="s">
        <v>119</v>
      </c>
      <c r="V42" s="295"/>
      <c r="W42" s="440" t="s">
        <v>26</v>
      </c>
      <c r="X42" s="440"/>
      <c r="Y42" s="440"/>
      <c r="Z42" s="440"/>
      <c r="AA42" s="440"/>
      <c r="AB42" s="440" t="s">
        <v>26</v>
      </c>
      <c r="AC42" s="440"/>
      <c r="AD42" s="440"/>
      <c r="AE42" s="440"/>
      <c r="AF42" s="440"/>
      <c r="AG42" s="440" t="s">
        <v>26</v>
      </c>
      <c r="AH42" s="440"/>
      <c r="AI42" s="440"/>
      <c r="AJ42" s="440"/>
      <c r="AK42" s="440"/>
      <c r="AL42" s="293">
        <f>AL43+AL44</f>
        <v>307512.39356000006</v>
      </c>
      <c r="AM42" s="440"/>
      <c r="AN42" s="440"/>
      <c r="AO42" s="440"/>
      <c r="AP42" s="440"/>
      <c r="AQ42" s="293">
        <f>AB43*0.029</f>
        <v>304459.71900000004</v>
      </c>
      <c r="AR42" s="440"/>
      <c r="AS42" s="440"/>
      <c r="AT42" s="440"/>
      <c r="AU42" s="440"/>
      <c r="AV42" s="293">
        <f t="shared" ref="AV42" si="5">AV43+AV44</f>
        <v>304459.71900000004</v>
      </c>
      <c r="AW42" s="440"/>
      <c r="AX42" s="440"/>
      <c r="AY42" s="440"/>
      <c r="AZ42" s="440"/>
    </row>
    <row r="43" spans="1:52" ht="68.25" customHeight="1">
      <c r="B43" s="440" t="s">
        <v>42</v>
      </c>
      <c r="C43" s="440"/>
      <c r="D43" s="441" t="s">
        <v>399</v>
      </c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295" t="s">
        <v>120</v>
      </c>
      <c r="V43" s="295"/>
      <c r="W43" s="293">
        <v>10603875.640000001</v>
      </c>
      <c r="X43" s="293"/>
      <c r="Y43" s="293"/>
      <c r="Z43" s="293"/>
      <c r="AA43" s="293"/>
      <c r="AB43" s="293">
        <f t="shared" ref="AB43:AB44" si="6">AB27</f>
        <v>10498611</v>
      </c>
      <c r="AC43" s="440"/>
      <c r="AD43" s="440"/>
      <c r="AE43" s="440"/>
      <c r="AF43" s="440"/>
      <c r="AG43" s="293">
        <f t="shared" ref="AG43:AG44" si="7">AG27</f>
        <v>10498611</v>
      </c>
      <c r="AH43" s="440"/>
      <c r="AI43" s="440"/>
      <c r="AJ43" s="440"/>
      <c r="AK43" s="440"/>
      <c r="AL43" s="293">
        <f>W43*0.029</f>
        <v>307512.39356000006</v>
      </c>
      <c r="AM43" s="440"/>
      <c r="AN43" s="440"/>
      <c r="AO43" s="440"/>
      <c r="AP43" s="440"/>
      <c r="AQ43" s="293">
        <f t="shared" ref="AQ43" si="8">AB43*0.029</f>
        <v>304459.71900000004</v>
      </c>
      <c r="AR43" s="440"/>
      <c r="AS43" s="440"/>
      <c r="AT43" s="440"/>
      <c r="AU43" s="440"/>
      <c r="AV43" s="293">
        <f t="shared" ref="AV43" si="9">AG43*0.029</f>
        <v>304459.71900000004</v>
      </c>
      <c r="AW43" s="440"/>
      <c r="AX43" s="440"/>
      <c r="AY43" s="440"/>
      <c r="AZ43" s="440"/>
    </row>
    <row r="44" spans="1:52" s="248" customFormat="1" ht="63.75" customHeight="1">
      <c r="B44" s="440" t="s">
        <v>390</v>
      </c>
      <c r="C44" s="440"/>
      <c r="D44" s="441" t="s">
        <v>399</v>
      </c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295" t="s">
        <v>391</v>
      </c>
      <c r="V44" s="295"/>
      <c r="W44" s="293">
        <f>W28</f>
        <v>0</v>
      </c>
      <c r="X44" s="440"/>
      <c r="Y44" s="440"/>
      <c r="Z44" s="440"/>
      <c r="AA44" s="440"/>
      <c r="AB44" s="293">
        <f t="shared" si="6"/>
        <v>0</v>
      </c>
      <c r="AC44" s="440"/>
      <c r="AD44" s="440"/>
      <c r="AE44" s="440"/>
      <c r="AF44" s="440"/>
      <c r="AG44" s="293">
        <f t="shared" si="7"/>
        <v>0</v>
      </c>
      <c r="AH44" s="440"/>
      <c r="AI44" s="440"/>
      <c r="AJ44" s="440"/>
      <c r="AK44" s="440"/>
      <c r="AL44" s="293">
        <f>W44*0.029</f>
        <v>0</v>
      </c>
      <c r="AM44" s="440"/>
      <c r="AN44" s="440"/>
      <c r="AO44" s="440"/>
      <c r="AP44" s="440"/>
      <c r="AQ44" s="293">
        <f t="shared" ref="AQ44" si="10">AB44*0.029</f>
        <v>0</v>
      </c>
      <c r="AR44" s="440"/>
      <c r="AS44" s="440"/>
      <c r="AT44" s="440"/>
      <c r="AU44" s="440"/>
      <c r="AV44" s="293">
        <f t="shared" ref="AV44" si="11">AG44*0.029</f>
        <v>0</v>
      </c>
      <c r="AW44" s="440"/>
      <c r="AX44" s="440"/>
      <c r="AY44" s="440"/>
      <c r="AZ44" s="440"/>
    </row>
    <row r="45" spans="1:52" ht="108.75" customHeight="1">
      <c r="B45" s="440" t="s">
        <v>43</v>
      </c>
      <c r="C45" s="440"/>
      <c r="D45" s="441" t="s">
        <v>114</v>
      </c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295" t="s">
        <v>128</v>
      </c>
      <c r="V45" s="295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</row>
    <row r="46" spans="1:52" ht="66.75" customHeight="1">
      <c r="B46" s="440" t="s">
        <v>44</v>
      </c>
      <c r="C46" s="440"/>
      <c r="D46" s="441" t="s">
        <v>45</v>
      </c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295" t="s">
        <v>129</v>
      </c>
      <c r="V46" s="295"/>
      <c r="W46" s="440" t="s">
        <v>26</v>
      </c>
      <c r="X46" s="440"/>
      <c r="Y46" s="440"/>
      <c r="Z46" s="440"/>
      <c r="AA46" s="440"/>
      <c r="AB46" s="440" t="s">
        <v>26</v>
      </c>
      <c r="AC46" s="440"/>
      <c r="AD46" s="440"/>
      <c r="AE46" s="440"/>
      <c r="AF46" s="440"/>
      <c r="AG46" s="440" t="s">
        <v>26</v>
      </c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</row>
    <row r="47" spans="1:52" ht="26.25" customHeight="1">
      <c r="B47" s="440" t="s">
        <v>46</v>
      </c>
      <c r="C47" s="440"/>
      <c r="D47" s="441" t="s">
        <v>400</v>
      </c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295" t="s">
        <v>130</v>
      </c>
      <c r="V47" s="295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  <c r="AS47" s="440"/>
      <c r="AT47" s="440"/>
      <c r="AU47" s="440"/>
      <c r="AV47" s="440"/>
      <c r="AW47" s="440"/>
      <c r="AX47" s="440"/>
      <c r="AY47" s="440"/>
      <c r="AZ47" s="440"/>
    </row>
    <row r="48" spans="1:52" ht="36.75" customHeight="1">
      <c r="B48" s="440">
        <v>3</v>
      </c>
      <c r="C48" s="440"/>
      <c r="D48" s="449" t="s">
        <v>47</v>
      </c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295" t="s">
        <v>131</v>
      </c>
      <c r="V48" s="295"/>
      <c r="W48" s="440" t="s">
        <v>26</v>
      </c>
      <c r="X48" s="440"/>
      <c r="Y48" s="440"/>
      <c r="Z48" s="440"/>
      <c r="AA48" s="440"/>
      <c r="AB48" s="440" t="s">
        <v>26</v>
      </c>
      <c r="AC48" s="440"/>
      <c r="AD48" s="440"/>
      <c r="AE48" s="440"/>
      <c r="AF48" s="440"/>
      <c r="AG48" s="440" t="s">
        <v>26</v>
      </c>
      <c r="AH48" s="440"/>
      <c r="AI48" s="440"/>
      <c r="AJ48" s="440"/>
      <c r="AK48" s="440"/>
      <c r="AL48" s="293">
        <f>AL49+AL50</f>
        <v>529787.79599999997</v>
      </c>
      <c r="AM48" s="440"/>
      <c r="AN48" s="440"/>
      <c r="AO48" s="440"/>
      <c r="AP48" s="440"/>
      <c r="AQ48" s="293">
        <f t="shared" ref="AQ48" si="12">AQ49+AQ50</f>
        <v>535429.16099999996</v>
      </c>
      <c r="AR48" s="440"/>
      <c r="AS48" s="440"/>
      <c r="AT48" s="440"/>
      <c r="AU48" s="440"/>
      <c r="AV48" s="293">
        <f t="shared" ref="AV48" si="13">AV49+AV50</f>
        <v>535429.16099999996</v>
      </c>
      <c r="AW48" s="440"/>
      <c r="AX48" s="440"/>
      <c r="AY48" s="440"/>
      <c r="AZ48" s="440"/>
    </row>
    <row r="49" spans="1:52" ht="45.75" customHeight="1">
      <c r="B49" s="440" t="s">
        <v>48</v>
      </c>
      <c r="C49" s="440"/>
      <c r="D49" s="441" t="s">
        <v>115</v>
      </c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295" t="s">
        <v>132</v>
      </c>
      <c r="V49" s="295"/>
      <c r="W49" s="293">
        <v>10387996</v>
      </c>
      <c r="X49" s="293"/>
      <c r="Y49" s="293"/>
      <c r="Z49" s="293"/>
      <c r="AA49" s="293"/>
      <c r="AB49" s="293">
        <f t="shared" ref="AB49:AB50" si="14">AB27</f>
        <v>10498611</v>
      </c>
      <c r="AC49" s="440"/>
      <c r="AD49" s="440"/>
      <c r="AE49" s="440"/>
      <c r="AF49" s="440"/>
      <c r="AG49" s="293">
        <f t="shared" ref="AG49:AG50" si="15">AG27</f>
        <v>10498611</v>
      </c>
      <c r="AH49" s="440"/>
      <c r="AI49" s="440"/>
      <c r="AJ49" s="440"/>
      <c r="AK49" s="440"/>
      <c r="AL49" s="293">
        <f>W49*0.051</f>
        <v>529787.79599999997</v>
      </c>
      <c r="AM49" s="440"/>
      <c r="AN49" s="440"/>
      <c r="AO49" s="440"/>
      <c r="AP49" s="440"/>
      <c r="AQ49" s="293">
        <f t="shared" ref="AQ49" si="16">AB49*0.051</f>
        <v>535429.16099999996</v>
      </c>
      <c r="AR49" s="440"/>
      <c r="AS49" s="440"/>
      <c r="AT49" s="440"/>
      <c r="AU49" s="440"/>
      <c r="AV49" s="293">
        <f t="shared" ref="AV49" si="17">AG49*0.051</f>
        <v>535429.16099999996</v>
      </c>
      <c r="AW49" s="440"/>
      <c r="AX49" s="440"/>
      <c r="AY49" s="440"/>
      <c r="AZ49" s="440"/>
    </row>
    <row r="50" spans="1:52" s="248" customFormat="1" ht="45.75" customHeight="1">
      <c r="B50" s="440" t="s">
        <v>394</v>
      </c>
      <c r="C50" s="440"/>
      <c r="D50" s="441" t="s">
        <v>115</v>
      </c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295" t="s">
        <v>395</v>
      </c>
      <c r="V50" s="295"/>
      <c r="W50" s="293">
        <f>W28</f>
        <v>0</v>
      </c>
      <c r="X50" s="440"/>
      <c r="Y50" s="440"/>
      <c r="Z50" s="440"/>
      <c r="AA50" s="440"/>
      <c r="AB50" s="293">
        <f t="shared" si="14"/>
        <v>0</v>
      </c>
      <c r="AC50" s="440"/>
      <c r="AD50" s="440"/>
      <c r="AE50" s="440"/>
      <c r="AF50" s="440"/>
      <c r="AG50" s="293">
        <f t="shared" si="15"/>
        <v>0</v>
      </c>
      <c r="AH50" s="440"/>
      <c r="AI50" s="440"/>
      <c r="AJ50" s="440"/>
      <c r="AK50" s="440"/>
      <c r="AL50" s="293">
        <f>W50*0.051</f>
        <v>0</v>
      </c>
      <c r="AM50" s="440"/>
      <c r="AN50" s="440"/>
      <c r="AO50" s="440"/>
      <c r="AP50" s="440"/>
      <c r="AQ50" s="293">
        <f t="shared" ref="AQ50" si="18">AB50*0.051</f>
        <v>0</v>
      </c>
      <c r="AR50" s="440"/>
      <c r="AS50" s="440"/>
      <c r="AT50" s="440"/>
      <c r="AU50" s="440"/>
      <c r="AV50" s="293">
        <f t="shared" ref="AV50" si="19">AG50*0.051</f>
        <v>0</v>
      </c>
      <c r="AW50" s="440"/>
      <c r="AX50" s="440"/>
      <c r="AY50" s="440"/>
      <c r="AZ50" s="440"/>
    </row>
    <row r="51" spans="1:52" ht="48" customHeight="1">
      <c r="B51" s="440" t="s">
        <v>49</v>
      </c>
      <c r="C51" s="440"/>
      <c r="D51" s="441" t="s">
        <v>50</v>
      </c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295" t="s">
        <v>133</v>
      </c>
      <c r="V51" s="295"/>
      <c r="W51" s="440" t="s">
        <v>26</v>
      </c>
      <c r="X51" s="440"/>
      <c r="Y51" s="440"/>
      <c r="Z51" s="440"/>
      <c r="AA51" s="440"/>
      <c r="AB51" s="440" t="s">
        <v>26</v>
      </c>
      <c r="AC51" s="440"/>
      <c r="AD51" s="440"/>
      <c r="AE51" s="440"/>
      <c r="AF51" s="440"/>
      <c r="AG51" s="440" t="s">
        <v>26</v>
      </c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</row>
    <row r="52" spans="1:52" ht="33" customHeight="1">
      <c r="B52" s="440" t="s">
        <v>51</v>
      </c>
      <c r="C52" s="440"/>
      <c r="D52" s="441" t="s">
        <v>386</v>
      </c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295" t="s">
        <v>134</v>
      </c>
      <c r="V52" s="295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</row>
    <row r="53" spans="1:52" ht="71.25" customHeight="1">
      <c r="B53" s="440">
        <v>4</v>
      </c>
      <c r="C53" s="440"/>
      <c r="D53" s="449" t="s">
        <v>141</v>
      </c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295" t="s">
        <v>135</v>
      </c>
      <c r="V53" s="295"/>
      <c r="W53" s="440" t="s">
        <v>26</v>
      </c>
      <c r="X53" s="440"/>
      <c r="Y53" s="440"/>
      <c r="Z53" s="440"/>
      <c r="AA53" s="440"/>
      <c r="AB53" s="440" t="s">
        <v>26</v>
      </c>
      <c r="AC53" s="440"/>
      <c r="AD53" s="440"/>
      <c r="AE53" s="440"/>
      <c r="AF53" s="440"/>
      <c r="AG53" s="440" t="s">
        <v>26</v>
      </c>
      <c r="AH53" s="440"/>
      <c r="AI53" s="440"/>
      <c r="AJ53" s="440"/>
      <c r="AK53" s="440"/>
      <c r="AL53" s="293">
        <f>AL54+AL55</f>
        <v>21207.75128</v>
      </c>
      <c r="AM53" s="440"/>
      <c r="AN53" s="440"/>
      <c r="AO53" s="440"/>
      <c r="AP53" s="440"/>
      <c r="AQ53" s="293">
        <f t="shared" ref="AQ53" si="20">AQ54+AQ55</f>
        <v>20997.222000000002</v>
      </c>
      <c r="AR53" s="440"/>
      <c r="AS53" s="440"/>
      <c r="AT53" s="440"/>
      <c r="AU53" s="440"/>
      <c r="AV53" s="293">
        <f t="shared" ref="AV53" si="21">AV54+AV55</f>
        <v>20997.222000000002</v>
      </c>
      <c r="AW53" s="440"/>
      <c r="AX53" s="440"/>
      <c r="AY53" s="440"/>
      <c r="AZ53" s="440"/>
    </row>
    <row r="54" spans="1:52" ht="60" customHeight="1">
      <c r="B54" s="440" t="s">
        <v>52</v>
      </c>
      <c r="C54" s="440"/>
      <c r="D54" s="441" t="s">
        <v>401</v>
      </c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295" t="s">
        <v>136</v>
      </c>
      <c r="V54" s="295"/>
      <c r="W54" s="293">
        <v>10603875.640000001</v>
      </c>
      <c r="X54" s="293"/>
      <c r="Y54" s="293"/>
      <c r="Z54" s="293"/>
      <c r="AA54" s="293"/>
      <c r="AB54" s="293">
        <f t="shared" ref="AB54:AB55" si="22">AB27</f>
        <v>10498611</v>
      </c>
      <c r="AC54" s="440"/>
      <c r="AD54" s="440"/>
      <c r="AE54" s="440"/>
      <c r="AF54" s="440"/>
      <c r="AG54" s="293">
        <f t="shared" ref="AG54:AG55" si="23">AG27</f>
        <v>10498611</v>
      </c>
      <c r="AH54" s="440"/>
      <c r="AI54" s="440"/>
      <c r="AJ54" s="440"/>
      <c r="AK54" s="440"/>
      <c r="AL54" s="293">
        <f>W54*0.002</f>
        <v>21207.75128</v>
      </c>
      <c r="AM54" s="440"/>
      <c r="AN54" s="440"/>
      <c r="AO54" s="440"/>
      <c r="AP54" s="440"/>
      <c r="AQ54" s="293">
        <f>AB54*0.002</f>
        <v>20997.222000000002</v>
      </c>
      <c r="AR54" s="440"/>
      <c r="AS54" s="440"/>
      <c r="AT54" s="440"/>
      <c r="AU54" s="440"/>
      <c r="AV54" s="293">
        <f t="shared" ref="AV54" si="24">AG54*0.002</f>
        <v>20997.222000000002</v>
      </c>
      <c r="AW54" s="440"/>
      <c r="AX54" s="440"/>
      <c r="AY54" s="440"/>
      <c r="AZ54" s="440"/>
    </row>
    <row r="55" spans="1:52" s="248" customFormat="1" ht="69" customHeight="1">
      <c r="B55" s="440" t="s">
        <v>392</v>
      </c>
      <c r="C55" s="440"/>
      <c r="D55" s="441" t="s">
        <v>401</v>
      </c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295" t="s">
        <v>393</v>
      </c>
      <c r="V55" s="295"/>
      <c r="W55" s="293">
        <f>W28</f>
        <v>0</v>
      </c>
      <c r="X55" s="440"/>
      <c r="Y55" s="440"/>
      <c r="Z55" s="440"/>
      <c r="AA55" s="440"/>
      <c r="AB55" s="293">
        <f t="shared" si="22"/>
        <v>0</v>
      </c>
      <c r="AC55" s="440"/>
      <c r="AD55" s="440"/>
      <c r="AE55" s="440"/>
      <c r="AF55" s="440"/>
      <c r="AG55" s="293">
        <f t="shared" si="23"/>
        <v>0</v>
      </c>
      <c r="AH55" s="440"/>
      <c r="AI55" s="440"/>
      <c r="AJ55" s="440"/>
      <c r="AK55" s="440"/>
      <c r="AL55" s="293">
        <f>W55*0.002</f>
        <v>0</v>
      </c>
      <c r="AM55" s="440"/>
      <c r="AN55" s="440"/>
      <c r="AO55" s="440"/>
      <c r="AP55" s="440"/>
      <c r="AQ55" s="293">
        <f t="shared" ref="AQ55" si="25">AB55*0.002</f>
        <v>0</v>
      </c>
      <c r="AR55" s="440"/>
      <c r="AS55" s="440"/>
      <c r="AT55" s="440"/>
      <c r="AU55" s="440"/>
      <c r="AV55" s="293">
        <f t="shared" ref="AV55" si="26">AG55*0.002</f>
        <v>0</v>
      </c>
      <c r="AW55" s="440"/>
      <c r="AX55" s="440"/>
      <c r="AY55" s="440"/>
      <c r="AZ55" s="440"/>
    </row>
    <row r="56" spans="1:52" ht="58.5" customHeight="1">
      <c r="B56" s="440" t="s">
        <v>53</v>
      </c>
      <c r="C56" s="440"/>
      <c r="D56" s="441" t="s">
        <v>387</v>
      </c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295" t="s">
        <v>137</v>
      </c>
      <c r="V56" s="295"/>
      <c r="W56" s="440"/>
      <c r="X56" s="440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  <c r="AS56" s="440"/>
      <c r="AT56" s="440"/>
      <c r="AU56" s="440"/>
      <c r="AV56" s="440"/>
      <c r="AW56" s="440"/>
      <c r="AX56" s="440"/>
      <c r="AY56" s="440"/>
      <c r="AZ56" s="440"/>
    </row>
    <row r="57" spans="1:52" ht="42.75" customHeight="1">
      <c r="B57" s="440">
        <v>5</v>
      </c>
      <c r="C57" s="440"/>
      <c r="D57" s="449" t="s">
        <v>179</v>
      </c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295" t="s">
        <v>145</v>
      </c>
      <c r="V57" s="295"/>
      <c r="W57" s="440" t="s">
        <v>26</v>
      </c>
      <c r="X57" s="440"/>
      <c r="Y57" s="440"/>
      <c r="Z57" s="440"/>
      <c r="AA57" s="440"/>
      <c r="AB57" s="440" t="s">
        <v>26</v>
      </c>
      <c r="AC57" s="440"/>
      <c r="AD57" s="440"/>
      <c r="AE57" s="440"/>
      <c r="AF57" s="440"/>
      <c r="AG57" s="440" t="s">
        <v>26</v>
      </c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</row>
    <row r="58" spans="1:52" ht="20.25" customHeight="1">
      <c r="B58" s="440" t="s">
        <v>143</v>
      </c>
      <c r="C58" s="440"/>
      <c r="D58" s="441" t="s">
        <v>402</v>
      </c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295" t="s">
        <v>146</v>
      </c>
      <c r="V58" s="295"/>
      <c r="W58" s="440" t="s">
        <v>26</v>
      </c>
      <c r="X58" s="440"/>
      <c r="Y58" s="440"/>
      <c r="Z58" s="440"/>
      <c r="AA58" s="440"/>
      <c r="AB58" s="440" t="s">
        <v>26</v>
      </c>
      <c r="AC58" s="440"/>
      <c r="AD58" s="440"/>
      <c r="AE58" s="440"/>
      <c r="AF58" s="440"/>
      <c r="AG58" s="440" t="s">
        <v>26</v>
      </c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33" customHeight="1">
      <c r="B59" s="440" t="s">
        <v>144</v>
      </c>
      <c r="C59" s="440"/>
      <c r="D59" s="441" t="s">
        <v>55</v>
      </c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295" t="s">
        <v>147</v>
      </c>
      <c r="V59" s="295"/>
      <c r="W59" s="440" t="s">
        <v>26</v>
      </c>
      <c r="X59" s="440"/>
      <c r="Y59" s="440"/>
      <c r="Z59" s="440"/>
      <c r="AA59" s="440"/>
      <c r="AB59" s="440" t="s">
        <v>26</v>
      </c>
      <c r="AC59" s="440"/>
      <c r="AD59" s="440"/>
      <c r="AE59" s="440"/>
      <c r="AF59" s="440"/>
      <c r="AG59" s="440" t="s">
        <v>26</v>
      </c>
      <c r="AH59" s="440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  <c r="AS59" s="440"/>
      <c r="AT59" s="440"/>
      <c r="AU59" s="440"/>
      <c r="AV59" s="440"/>
      <c r="AW59" s="440"/>
      <c r="AX59" s="440"/>
      <c r="AY59" s="440"/>
      <c r="AZ59" s="440"/>
    </row>
    <row r="60" spans="1:52" ht="18" customHeight="1">
      <c r="B60" s="444" t="s">
        <v>80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5" t="s">
        <v>138</v>
      </c>
      <c r="V60" s="445"/>
      <c r="W60" s="440" t="s">
        <v>26</v>
      </c>
      <c r="X60" s="440"/>
      <c r="Y60" s="440"/>
      <c r="Z60" s="440"/>
      <c r="AA60" s="440"/>
      <c r="AB60" s="440" t="s">
        <v>26</v>
      </c>
      <c r="AC60" s="440"/>
      <c r="AD60" s="440"/>
      <c r="AE60" s="440"/>
      <c r="AF60" s="440"/>
      <c r="AG60" s="440" t="s">
        <v>26</v>
      </c>
      <c r="AH60" s="440"/>
      <c r="AI60" s="440"/>
      <c r="AJ60" s="440"/>
      <c r="AK60" s="440"/>
      <c r="AL60" s="446">
        <v>3202239.35</v>
      </c>
      <c r="AM60" s="446"/>
      <c r="AN60" s="446"/>
      <c r="AO60" s="446"/>
      <c r="AP60" s="446"/>
      <c r="AQ60" s="447">
        <v>3170580.52</v>
      </c>
      <c r="AR60" s="448"/>
      <c r="AS60" s="448"/>
      <c r="AT60" s="448"/>
      <c r="AU60" s="448"/>
      <c r="AV60" s="447">
        <v>3170581</v>
      </c>
      <c r="AW60" s="448"/>
      <c r="AX60" s="448"/>
      <c r="AY60" s="448"/>
      <c r="AZ60" s="448"/>
    </row>
    <row r="61" spans="1:52" s="72" customFormat="1" ht="6" customHeight="1"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95"/>
      <c r="T61" s="95"/>
      <c r="U61" s="93"/>
      <c r="V61" s="93"/>
      <c r="W61" s="93"/>
      <c r="X61" s="93"/>
      <c r="Y61" s="93"/>
      <c r="Z61" s="93"/>
      <c r="AA61" s="93"/>
      <c r="AB61" s="93"/>
      <c r="AC61" s="92"/>
      <c r="AD61" s="92"/>
      <c r="AE61" s="92"/>
      <c r="AF61" s="92"/>
      <c r="AG61" s="92"/>
      <c r="AH61" s="92"/>
      <c r="AI61" s="92"/>
      <c r="AJ61" s="92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</row>
    <row r="62" spans="1:52" s="52" customFormat="1" ht="18" customHeight="1">
      <c r="A62" s="114"/>
      <c r="B62" s="245"/>
      <c r="C62" s="364" t="s">
        <v>56</v>
      </c>
      <c r="D62" s="364"/>
      <c r="E62" s="364"/>
      <c r="F62" s="364"/>
      <c r="G62" s="364"/>
      <c r="H62" s="364"/>
      <c r="I62" s="245"/>
      <c r="J62" s="365" t="s">
        <v>547</v>
      </c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245"/>
      <c r="AA62" s="245"/>
      <c r="AB62" s="365"/>
      <c r="AC62" s="365"/>
      <c r="AD62" s="365"/>
      <c r="AE62" s="365"/>
      <c r="AF62" s="365"/>
      <c r="AG62" s="365"/>
      <c r="AH62" s="365"/>
      <c r="AI62" s="114"/>
      <c r="AJ62" s="114"/>
      <c r="AK62" s="365" t="s">
        <v>522</v>
      </c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</row>
    <row r="63" spans="1:52" s="52" customFormat="1" ht="18" customHeight="1">
      <c r="A63" s="114"/>
      <c r="B63" s="245"/>
      <c r="C63" s="364" t="s">
        <v>57</v>
      </c>
      <c r="D63" s="364"/>
      <c r="E63" s="364"/>
      <c r="F63" s="364"/>
      <c r="G63" s="364"/>
      <c r="H63" s="364"/>
      <c r="I63" s="245"/>
      <c r="J63" s="366" t="s">
        <v>58</v>
      </c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132"/>
      <c r="AA63" s="132"/>
      <c r="AB63" s="366" t="s">
        <v>59</v>
      </c>
      <c r="AC63" s="366"/>
      <c r="AD63" s="366"/>
      <c r="AE63" s="366"/>
      <c r="AF63" s="366"/>
      <c r="AG63" s="366"/>
      <c r="AH63" s="366"/>
      <c r="AI63" s="133"/>
      <c r="AJ63" s="133"/>
      <c r="AK63" s="366" t="s">
        <v>60</v>
      </c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</row>
    <row r="64" spans="1:52" s="52" customFormat="1" ht="0.75" customHeight="1">
      <c r="A64" s="114"/>
      <c r="B64" s="245"/>
      <c r="C64" s="245"/>
      <c r="D64" s="245"/>
      <c r="E64" s="245"/>
      <c r="F64" s="245"/>
      <c r="G64" s="245"/>
      <c r="H64" s="245"/>
      <c r="I64" s="245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3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</row>
    <row r="65" spans="2:53" s="52" customFormat="1" ht="18" customHeight="1">
      <c r="B65" s="243"/>
      <c r="C65" s="367" t="s">
        <v>61</v>
      </c>
      <c r="D65" s="367"/>
      <c r="E65" s="367"/>
      <c r="F65" s="367"/>
      <c r="G65" s="367"/>
      <c r="H65" s="367"/>
      <c r="I65" s="243"/>
      <c r="J65" s="368" t="str">
        <f>'ФОТ 111'!J150:Y150</f>
        <v>Гл.бухгалтер</v>
      </c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53"/>
      <c r="AA65" s="53"/>
      <c r="AB65" s="368" t="s">
        <v>531</v>
      </c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54"/>
      <c r="AP65" s="54"/>
      <c r="AQ65" s="369" t="s">
        <v>524</v>
      </c>
      <c r="AR65" s="369"/>
      <c r="AS65" s="369"/>
      <c r="AT65" s="369"/>
      <c r="AU65" s="369"/>
      <c r="AV65" s="369"/>
      <c r="AW65" s="369"/>
      <c r="AX65" s="369"/>
      <c r="AY65" s="369"/>
      <c r="AZ65" s="369"/>
    </row>
    <row r="66" spans="2:53" s="52" customFormat="1" ht="17.25" customHeight="1">
      <c r="B66" s="243"/>
      <c r="C66" s="370"/>
      <c r="D66" s="370"/>
      <c r="E66" s="370"/>
      <c r="F66" s="370"/>
      <c r="G66" s="370"/>
      <c r="H66" s="370"/>
      <c r="I66" s="243"/>
      <c r="J66" s="371" t="s">
        <v>58</v>
      </c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53"/>
      <c r="AA66" s="53"/>
      <c r="AB66" s="371" t="s">
        <v>62</v>
      </c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54"/>
      <c r="AP66" s="54"/>
      <c r="AQ66" s="371" t="s">
        <v>63</v>
      </c>
      <c r="AR66" s="371"/>
      <c r="AS66" s="371"/>
      <c r="AT66" s="371"/>
      <c r="AU66" s="371"/>
      <c r="AV66" s="371"/>
      <c r="AW66" s="371"/>
      <c r="AX66" s="371"/>
      <c r="AY66" s="371"/>
      <c r="AZ66" s="371"/>
    </row>
    <row r="67" spans="2:53" s="52" customFormat="1" ht="18" hidden="1" customHeight="1">
      <c r="B67" s="243"/>
      <c r="C67" s="243"/>
      <c r="D67" s="243"/>
      <c r="E67" s="243"/>
      <c r="F67" s="243"/>
      <c r="G67" s="243"/>
      <c r="H67" s="243"/>
      <c r="I67" s="24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243"/>
      <c r="AA67" s="243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45"/>
      <c r="AP67" s="45"/>
      <c r="AQ67" s="55"/>
      <c r="AR67" s="55"/>
      <c r="AS67" s="55"/>
      <c r="AT67" s="55"/>
      <c r="AU67" s="55"/>
      <c r="AV67" s="55"/>
      <c r="AW67" s="55"/>
      <c r="AX67" s="55"/>
      <c r="AY67" s="55"/>
      <c r="AZ67" s="55"/>
    </row>
    <row r="68" spans="2:53" s="52" customFormat="1" ht="18" customHeight="1">
      <c r="B68" s="45"/>
      <c r="C68" s="56" t="s">
        <v>64</v>
      </c>
      <c r="D68" s="362" t="s">
        <v>614</v>
      </c>
      <c r="E68" s="362"/>
      <c r="F68" s="243" t="s">
        <v>64</v>
      </c>
      <c r="G68" s="244"/>
      <c r="H68" s="362" t="s">
        <v>578</v>
      </c>
      <c r="I68" s="362"/>
      <c r="J68" s="362"/>
      <c r="K68" s="362"/>
      <c r="L68" s="362"/>
      <c r="M68" s="362"/>
      <c r="N68" s="58"/>
      <c r="O68" s="59"/>
      <c r="P68" s="247">
        <v>20</v>
      </c>
      <c r="Q68" s="363">
        <v>24</v>
      </c>
      <c r="R68" s="363"/>
      <c r="S68" s="243" t="s">
        <v>65</v>
      </c>
      <c r="T68" s="58"/>
      <c r="U68" s="58"/>
      <c r="V68" s="58"/>
      <c r="W68" s="58"/>
      <c r="X68" s="45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45"/>
      <c r="AW68" s="45"/>
      <c r="AX68" s="45"/>
      <c r="AY68" s="45"/>
      <c r="AZ68" s="45"/>
      <c r="BA68" s="45"/>
    </row>
  </sheetData>
  <mergeCells count="371">
    <mergeCell ref="AL44:AP44"/>
    <mergeCell ref="AQ44:AU44"/>
    <mergeCell ref="AV44:AZ44"/>
    <mergeCell ref="B55:C55"/>
    <mergeCell ref="D55:T55"/>
    <mergeCell ref="U55:V55"/>
    <mergeCell ref="W55:AA55"/>
    <mergeCell ref="AB55:AF55"/>
    <mergeCell ref="AG55:AK55"/>
    <mergeCell ref="AL55:AP55"/>
    <mergeCell ref="AQ55:AU55"/>
    <mergeCell ref="AV55:AZ55"/>
    <mergeCell ref="B50:C50"/>
    <mergeCell ref="D50:T50"/>
    <mergeCell ref="U50:V50"/>
    <mergeCell ref="W50:AA50"/>
    <mergeCell ref="AB50:AF50"/>
    <mergeCell ref="AG50:AK50"/>
    <mergeCell ref="AL50:AP50"/>
    <mergeCell ref="AQ50:AU50"/>
    <mergeCell ref="AV50:AZ50"/>
    <mergeCell ref="B46:C46"/>
    <mergeCell ref="D46:T46"/>
    <mergeCell ref="U46:V46"/>
    <mergeCell ref="B28:C28"/>
    <mergeCell ref="D28:T28"/>
    <mergeCell ref="U28:V28"/>
    <mergeCell ref="W28:AA28"/>
    <mergeCell ref="AB28:AF28"/>
    <mergeCell ref="AG28:AK28"/>
    <mergeCell ref="AL28:AP28"/>
    <mergeCell ref="AQ28:AU28"/>
    <mergeCell ref="AV28:AZ28"/>
    <mergeCell ref="C66:H66"/>
    <mergeCell ref="J66:Y66"/>
    <mergeCell ref="AB66:AN66"/>
    <mergeCell ref="AQ66:AZ66"/>
    <mergeCell ref="D68:E68"/>
    <mergeCell ref="H68:M68"/>
    <mergeCell ref="Q68:R68"/>
    <mergeCell ref="C62:H62"/>
    <mergeCell ref="J62:Y62"/>
    <mergeCell ref="AB62:AH62"/>
    <mergeCell ref="AK62:AZ62"/>
    <mergeCell ref="C63:H63"/>
    <mergeCell ref="J63:Y63"/>
    <mergeCell ref="AB63:AH63"/>
    <mergeCell ref="AK63:AZ63"/>
    <mergeCell ref="C65:H65"/>
    <mergeCell ref="J65:Y65"/>
    <mergeCell ref="AB65:AN65"/>
    <mergeCell ref="AQ65:AZ65"/>
    <mergeCell ref="AC9:AJ10"/>
    <mergeCell ref="B8:Y10"/>
    <mergeCell ref="Z8:AB10"/>
    <mergeCell ref="AC8:AZ8"/>
    <mergeCell ref="AK9:AR10"/>
    <mergeCell ref="AS9:AZ10"/>
    <mergeCell ref="AQ25:AU25"/>
    <mergeCell ref="AV25:AZ25"/>
    <mergeCell ref="B19:AZ19"/>
    <mergeCell ref="B25:C25"/>
    <mergeCell ref="D25:T25"/>
    <mergeCell ref="U25:V25"/>
    <mergeCell ref="W25:AA25"/>
    <mergeCell ref="AB25:AF25"/>
    <mergeCell ref="AG25:AK25"/>
    <mergeCell ref="AL25:AP25"/>
    <mergeCell ref="AC16:AJ16"/>
    <mergeCell ref="AK16:AR16"/>
    <mergeCell ref="AS16:AZ16"/>
    <mergeCell ref="Z17:AB17"/>
    <mergeCell ref="AC17:AJ17"/>
    <mergeCell ref="AK17:AR17"/>
    <mergeCell ref="AS17:AZ17"/>
    <mergeCell ref="B1:AZ1"/>
    <mergeCell ref="B11:Y11"/>
    <mergeCell ref="Z11:AB11"/>
    <mergeCell ref="AC11:AJ11"/>
    <mergeCell ref="U21:V24"/>
    <mergeCell ref="W21:AK22"/>
    <mergeCell ref="AL21:AZ22"/>
    <mergeCell ref="W23:AA24"/>
    <mergeCell ref="AB23:AF24"/>
    <mergeCell ref="AG23:AK24"/>
    <mergeCell ref="AL23:AP24"/>
    <mergeCell ref="AQ23:AU24"/>
    <mergeCell ref="AV23:AZ24"/>
    <mergeCell ref="B14:Y14"/>
    <mergeCell ref="B21:C24"/>
    <mergeCell ref="D21:T24"/>
    <mergeCell ref="Z14:AB14"/>
    <mergeCell ref="AC14:AJ14"/>
    <mergeCell ref="AK14:AR14"/>
    <mergeCell ref="AS14:AZ14"/>
    <mergeCell ref="B17:Y17"/>
    <mergeCell ref="B18:AZ18"/>
    <mergeCell ref="B16:Y16"/>
    <mergeCell ref="Z16:AB16"/>
    <mergeCell ref="AQ27:AU27"/>
    <mergeCell ref="AV27:AZ27"/>
    <mergeCell ref="B26:C26"/>
    <mergeCell ref="D26:T26"/>
    <mergeCell ref="U26:V26"/>
    <mergeCell ref="W26:AA26"/>
    <mergeCell ref="AB26:AF26"/>
    <mergeCell ref="AG26:AK26"/>
    <mergeCell ref="AL26:AP26"/>
    <mergeCell ref="AQ26:AU26"/>
    <mergeCell ref="AV26:AZ26"/>
    <mergeCell ref="B27:C27"/>
    <mergeCell ref="D27:T27"/>
    <mergeCell ref="U27:V27"/>
    <mergeCell ref="W27:AA27"/>
    <mergeCell ref="AB27:AF27"/>
    <mergeCell ref="AG27:AK27"/>
    <mergeCell ref="AL27:AP27"/>
    <mergeCell ref="AL29:AP29"/>
    <mergeCell ref="AQ29:AU29"/>
    <mergeCell ref="AV29:AZ29"/>
    <mergeCell ref="B30:C30"/>
    <mergeCell ref="D30:T30"/>
    <mergeCell ref="U30:V30"/>
    <mergeCell ref="W30:AA30"/>
    <mergeCell ref="AB30:AF30"/>
    <mergeCell ref="AG30:AK30"/>
    <mergeCell ref="AL30:AP30"/>
    <mergeCell ref="B29:C29"/>
    <mergeCell ref="D29:T29"/>
    <mergeCell ref="U29:V29"/>
    <mergeCell ref="W29:AA29"/>
    <mergeCell ref="AB29:AF29"/>
    <mergeCell ref="AG29:AK29"/>
    <mergeCell ref="AQ30:AU30"/>
    <mergeCell ref="AV30:AZ30"/>
    <mergeCell ref="B31:C31"/>
    <mergeCell ref="D31:T31"/>
    <mergeCell ref="U31:V31"/>
    <mergeCell ref="W31:AA31"/>
    <mergeCell ref="AB31:AF31"/>
    <mergeCell ref="AG31:AK31"/>
    <mergeCell ref="AL31:AP31"/>
    <mergeCell ref="AQ31:AU31"/>
    <mergeCell ref="AV31:AZ31"/>
    <mergeCell ref="B32:C32"/>
    <mergeCell ref="D32:T32"/>
    <mergeCell ref="U32:V32"/>
    <mergeCell ref="W32:AA32"/>
    <mergeCell ref="AB32:AF32"/>
    <mergeCell ref="AG32:AK32"/>
    <mergeCell ref="AL32:AP32"/>
    <mergeCell ref="AQ32:AU32"/>
    <mergeCell ref="AV32:AZ32"/>
    <mergeCell ref="AV33:AZ33"/>
    <mergeCell ref="B34:C34"/>
    <mergeCell ref="D34:T34"/>
    <mergeCell ref="U34:V34"/>
    <mergeCell ref="W34:AA34"/>
    <mergeCell ref="AB34:AF34"/>
    <mergeCell ref="AG34:AK34"/>
    <mergeCell ref="AL34:AP34"/>
    <mergeCell ref="B33:C33"/>
    <mergeCell ref="D33:T33"/>
    <mergeCell ref="U33:V33"/>
    <mergeCell ref="W33:AA33"/>
    <mergeCell ref="AB33:AF33"/>
    <mergeCell ref="AG33:AK33"/>
    <mergeCell ref="AQ34:AU34"/>
    <mergeCell ref="AV34:AZ34"/>
    <mergeCell ref="AL33:AP33"/>
    <mergeCell ref="AQ33:AU33"/>
    <mergeCell ref="B41:C41"/>
    <mergeCell ref="D41:T41"/>
    <mergeCell ref="U41:V41"/>
    <mergeCell ref="W41:AA41"/>
    <mergeCell ref="AB41:AF41"/>
    <mergeCell ref="AG41:AK41"/>
    <mergeCell ref="AL41:AP41"/>
    <mergeCell ref="AQ41:AU41"/>
    <mergeCell ref="AV41:AZ41"/>
    <mergeCell ref="B42:C42"/>
    <mergeCell ref="D42:T42"/>
    <mergeCell ref="U42:V42"/>
    <mergeCell ref="W42:AA42"/>
    <mergeCell ref="AB42:AF42"/>
    <mergeCell ref="AG42:AK42"/>
    <mergeCell ref="AL42:AP42"/>
    <mergeCell ref="AQ42:AU42"/>
    <mergeCell ref="AV42:AZ42"/>
    <mergeCell ref="AL43:AP43"/>
    <mergeCell ref="AQ43:AU43"/>
    <mergeCell ref="AV43:AZ43"/>
    <mergeCell ref="B45:C45"/>
    <mergeCell ref="D45:T45"/>
    <mergeCell ref="U45:V45"/>
    <mergeCell ref="W45:AA45"/>
    <mergeCell ref="AB45:AF45"/>
    <mergeCell ref="AG45:AK45"/>
    <mergeCell ref="AL45:AP45"/>
    <mergeCell ref="B43:C43"/>
    <mergeCell ref="D43:T43"/>
    <mergeCell ref="U43:V43"/>
    <mergeCell ref="W43:AA43"/>
    <mergeCell ref="AB43:AF43"/>
    <mergeCell ref="AG43:AK43"/>
    <mergeCell ref="AQ45:AU45"/>
    <mergeCell ref="AV45:AZ45"/>
    <mergeCell ref="B44:C44"/>
    <mergeCell ref="D44:T44"/>
    <mergeCell ref="U44:V44"/>
    <mergeCell ref="W44:AA44"/>
    <mergeCell ref="AB44:AF44"/>
    <mergeCell ref="AG44:AK44"/>
    <mergeCell ref="W46:AA46"/>
    <mergeCell ref="AB46:AF46"/>
    <mergeCell ref="AG46:AK46"/>
    <mergeCell ref="AL46:AP46"/>
    <mergeCell ref="AQ46:AU46"/>
    <mergeCell ref="AV46:AZ46"/>
    <mergeCell ref="B47:C47"/>
    <mergeCell ref="D47:T47"/>
    <mergeCell ref="U47:V47"/>
    <mergeCell ref="W47:AA47"/>
    <mergeCell ref="AB47:AF47"/>
    <mergeCell ref="AG47:AK47"/>
    <mergeCell ref="AL47:AP47"/>
    <mergeCell ref="AQ47:AU47"/>
    <mergeCell ref="AV47:AZ47"/>
    <mergeCell ref="AL48:AP48"/>
    <mergeCell ref="AQ48:AU48"/>
    <mergeCell ref="AV48:AZ48"/>
    <mergeCell ref="B49:C49"/>
    <mergeCell ref="D49:T49"/>
    <mergeCell ref="U49:V49"/>
    <mergeCell ref="W49:AA49"/>
    <mergeCell ref="AB49:AF49"/>
    <mergeCell ref="AG49:AK49"/>
    <mergeCell ref="AL49:AP49"/>
    <mergeCell ref="B48:C48"/>
    <mergeCell ref="D48:T48"/>
    <mergeCell ref="U48:V48"/>
    <mergeCell ref="W48:AA48"/>
    <mergeCell ref="AB48:AF48"/>
    <mergeCell ref="AG48:AK48"/>
    <mergeCell ref="AQ49:AU49"/>
    <mergeCell ref="AV49:AZ49"/>
    <mergeCell ref="B51:C51"/>
    <mergeCell ref="D51:T51"/>
    <mergeCell ref="U51:V51"/>
    <mergeCell ref="W51:AA51"/>
    <mergeCell ref="AB51:AF51"/>
    <mergeCell ref="AG51:AK51"/>
    <mergeCell ref="AL51:AP51"/>
    <mergeCell ref="AQ51:AU51"/>
    <mergeCell ref="AV51:AZ51"/>
    <mergeCell ref="B52:C52"/>
    <mergeCell ref="D52:T52"/>
    <mergeCell ref="U52:V52"/>
    <mergeCell ref="W52:AA52"/>
    <mergeCell ref="AB52:AF52"/>
    <mergeCell ref="AG52:AK52"/>
    <mergeCell ref="AL52:AP52"/>
    <mergeCell ref="AQ52:AU52"/>
    <mergeCell ref="AV52:AZ52"/>
    <mergeCell ref="AL56:AP56"/>
    <mergeCell ref="AQ56:AU56"/>
    <mergeCell ref="AV56:AZ56"/>
    <mergeCell ref="AL53:AP53"/>
    <mergeCell ref="AQ53:AU53"/>
    <mergeCell ref="AV53:AZ53"/>
    <mergeCell ref="B54:C54"/>
    <mergeCell ref="D54:T54"/>
    <mergeCell ref="U54:V54"/>
    <mergeCell ref="W54:AA54"/>
    <mergeCell ref="AB54:AF54"/>
    <mergeCell ref="AG54:AK54"/>
    <mergeCell ref="AL54:AP54"/>
    <mergeCell ref="B53:C53"/>
    <mergeCell ref="D53:T53"/>
    <mergeCell ref="U53:V53"/>
    <mergeCell ref="W53:AA53"/>
    <mergeCell ref="AB53:AF53"/>
    <mergeCell ref="AG53:AK53"/>
    <mergeCell ref="AQ54:AU54"/>
    <mergeCell ref="AV54:AZ54"/>
    <mergeCell ref="B56:C56"/>
    <mergeCell ref="D56:T56"/>
    <mergeCell ref="U56:V56"/>
    <mergeCell ref="W56:AA56"/>
    <mergeCell ref="AB56:AF56"/>
    <mergeCell ref="AG56:AK56"/>
    <mergeCell ref="B57:C57"/>
    <mergeCell ref="D57:T57"/>
    <mergeCell ref="U57:V57"/>
    <mergeCell ref="W57:AA57"/>
    <mergeCell ref="AB57:AF57"/>
    <mergeCell ref="AG57:AK57"/>
    <mergeCell ref="B60:T60"/>
    <mergeCell ref="U60:V60"/>
    <mergeCell ref="W60:AA60"/>
    <mergeCell ref="AB60:AF60"/>
    <mergeCell ref="AG60:AK60"/>
    <mergeCell ref="AL60:AP60"/>
    <mergeCell ref="AQ60:AU60"/>
    <mergeCell ref="AV60:AZ60"/>
    <mergeCell ref="AV59:AZ59"/>
    <mergeCell ref="AL57:AP57"/>
    <mergeCell ref="AQ57:AU57"/>
    <mergeCell ref="AV57:AZ57"/>
    <mergeCell ref="B59:C59"/>
    <mergeCell ref="D59:T59"/>
    <mergeCell ref="U59:V59"/>
    <mergeCell ref="W59:AA59"/>
    <mergeCell ref="AB59:AF59"/>
    <mergeCell ref="AG59:AK59"/>
    <mergeCell ref="AL58:AP58"/>
    <mergeCell ref="AQ58:AU58"/>
    <mergeCell ref="AV58:AZ58"/>
    <mergeCell ref="AQ59:AU59"/>
    <mergeCell ref="AL59:AP59"/>
    <mergeCell ref="B58:C58"/>
    <mergeCell ref="D58:T58"/>
    <mergeCell ref="U58:V58"/>
    <mergeCell ref="W58:AA58"/>
    <mergeCell ref="AB58:AF58"/>
    <mergeCell ref="AG58:AK58"/>
    <mergeCell ref="B37:C40"/>
    <mergeCell ref="D37:T40"/>
    <mergeCell ref="U37:V40"/>
    <mergeCell ref="W37:AK38"/>
    <mergeCell ref="AL37:AZ38"/>
    <mergeCell ref="W39:AA40"/>
    <mergeCell ref="AB39:AF40"/>
    <mergeCell ref="AG39:AK40"/>
    <mergeCell ref="AL39:AP40"/>
    <mergeCell ref="AQ39:AU40"/>
    <mergeCell ref="AV39:AZ40"/>
    <mergeCell ref="A36:AZ36"/>
    <mergeCell ref="B35:C35"/>
    <mergeCell ref="D35:T35"/>
    <mergeCell ref="U35:V35"/>
    <mergeCell ref="W35:AA35"/>
    <mergeCell ref="AB35:AF35"/>
    <mergeCell ref="AG35:AK35"/>
    <mergeCell ref="AL35:AP35"/>
    <mergeCell ref="AQ35:AU35"/>
    <mergeCell ref="AV35:AZ35"/>
    <mergeCell ref="A2:K2"/>
    <mergeCell ref="L2:AZ2"/>
    <mergeCell ref="A3:K3"/>
    <mergeCell ref="L3:AZ3"/>
    <mergeCell ref="A4:K4"/>
    <mergeCell ref="L4:AZ4"/>
    <mergeCell ref="A5:K5"/>
    <mergeCell ref="B15:Y15"/>
    <mergeCell ref="Z15:AB15"/>
    <mergeCell ref="AC15:AJ15"/>
    <mergeCell ref="AK15:AR15"/>
    <mergeCell ref="AS15:AZ15"/>
    <mergeCell ref="AK11:AR11"/>
    <mergeCell ref="AS11:AZ11"/>
    <mergeCell ref="B12:Y12"/>
    <mergeCell ref="Z12:AB12"/>
    <mergeCell ref="AC12:AJ12"/>
    <mergeCell ref="AK12:AR12"/>
    <mergeCell ref="AS12:AZ12"/>
    <mergeCell ref="B13:Y13"/>
    <mergeCell ref="Z13:AB13"/>
    <mergeCell ref="AC13:AJ13"/>
    <mergeCell ref="AK13:AR13"/>
    <mergeCell ref="AS13:AZ13"/>
  </mergeCells>
  <pageMargins left="0.59055118110236227" right="0.39370078740157483" top="0.39370078740157483" bottom="0.27559055118110237" header="0.31496062992125984" footer="0"/>
  <pageSetup paperSize="9" fitToHeight="0" orientation="landscape" r:id="rId1"/>
  <rowBreaks count="4" manualBreakCount="4">
    <brk id="18" max="51" man="1"/>
    <brk id="35" max="51" man="1"/>
    <brk id="47" max="51" man="1"/>
    <brk id="56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54"/>
  <sheetViews>
    <sheetView showGridLines="0" view="pageBreakPreview" topLeftCell="A34" zoomScaleSheetLayoutView="100" workbookViewId="0">
      <selection activeCell="B26" sqref="B26:AZ26"/>
    </sheetView>
  </sheetViews>
  <sheetFormatPr defaultColWidth="0.85546875" defaultRowHeight="15"/>
  <cols>
    <col min="1" max="1" width="1.5703125" style="111" customWidth="1"/>
    <col min="2" max="52" width="3.85546875" style="111" customWidth="1"/>
    <col min="53" max="54" width="0.85546875" style="111"/>
    <col min="55" max="16384" width="0.85546875" style="32"/>
  </cols>
  <sheetData>
    <row r="1" spans="1:56" ht="5.2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6" s="20" customFormat="1" ht="49.5" customHeight="1">
      <c r="A2" s="430" t="s">
        <v>349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142"/>
      <c r="BB2" s="111"/>
      <c r="BC2" s="32"/>
      <c r="BD2" s="32"/>
    </row>
    <row r="3" spans="1:56" s="21" customFormat="1" ht="15.7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4"/>
      <c r="BD3" s="4"/>
    </row>
    <row r="4" spans="1:56" s="20" customFormat="1" ht="15" customHeight="1">
      <c r="A4" s="436" t="s">
        <v>207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143"/>
      <c r="BB4" s="111"/>
      <c r="BC4" s="32"/>
      <c r="BD4" s="32"/>
    </row>
    <row r="5" spans="1:56" s="20" customFormat="1" ht="1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33"/>
      <c r="AZ5" s="433"/>
      <c r="BA5" s="109"/>
      <c r="BB5" s="111"/>
      <c r="BC5" s="32"/>
      <c r="BD5" s="32"/>
    </row>
    <row r="6" spans="1:56" s="20" customFormat="1" ht="1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434" t="s">
        <v>1</v>
      </c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144"/>
      <c r="BB6" s="111"/>
      <c r="BC6" s="32"/>
      <c r="BD6" s="32"/>
    </row>
    <row r="7" spans="1:56" s="21" customFormat="1" ht="15" customHeight="1">
      <c r="A7" s="109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 t="s">
        <v>184</v>
      </c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08"/>
      <c r="BC7" s="4"/>
      <c r="BD7" s="4"/>
    </row>
    <row r="8" spans="1:56" s="20" customFormat="1" ht="1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32"/>
      <c r="BD8" s="32"/>
    </row>
    <row r="9" spans="1:56" s="22" customFormat="1">
      <c r="A9" s="114"/>
      <c r="B9" s="435" t="s">
        <v>324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113"/>
      <c r="AU9" s="113"/>
      <c r="AV9" s="113"/>
      <c r="AW9" s="113"/>
      <c r="AX9" s="113"/>
      <c r="AY9" s="113"/>
      <c r="AZ9" s="113"/>
      <c r="BA9" s="114"/>
      <c r="BB9" s="114"/>
      <c r="BC9" s="8"/>
      <c r="BD9" s="8"/>
    </row>
    <row r="10" spans="1:56" s="22" customFormat="1" ht="18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8"/>
      <c r="BD10" s="8"/>
    </row>
    <row r="11" spans="1:56" s="22" customFormat="1" ht="21" customHeight="1">
      <c r="A11" s="114"/>
      <c r="B11" s="316" t="s">
        <v>3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 t="s">
        <v>66</v>
      </c>
      <c r="AA11" s="316"/>
      <c r="AB11" s="316"/>
      <c r="AC11" s="316" t="s">
        <v>5</v>
      </c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114"/>
      <c r="BB11" s="114"/>
      <c r="BC11" s="8"/>
      <c r="BD11" s="8"/>
    </row>
    <row r="12" spans="1:56" s="22" customFormat="1" ht="21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 t="s">
        <v>246</v>
      </c>
      <c r="AD12" s="316"/>
      <c r="AE12" s="316"/>
      <c r="AF12" s="316"/>
      <c r="AG12" s="316"/>
      <c r="AH12" s="316"/>
      <c r="AI12" s="316"/>
      <c r="AJ12" s="316"/>
      <c r="AK12" s="316" t="s">
        <v>8</v>
      </c>
      <c r="AL12" s="316"/>
      <c r="AM12" s="316"/>
      <c r="AN12" s="316"/>
      <c r="AO12" s="316"/>
      <c r="AP12" s="316"/>
      <c r="AQ12" s="316"/>
      <c r="AR12" s="316"/>
      <c r="AS12" s="316" t="s">
        <v>68</v>
      </c>
      <c r="AT12" s="316"/>
      <c r="AU12" s="316"/>
      <c r="AV12" s="316"/>
      <c r="AW12" s="316"/>
      <c r="AX12" s="316"/>
      <c r="AY12" s="316"/>
      <c r="AZ12" s="316"/>
      <c r="BA12" s="114"/>
      <c r="BB12" s="114"/>
      <c r="BC12" s="8"/>
      <c r="BD12" s="8"/>
    </row>
    <row r="13" spans="1:56" s="22" customFormat="1" ht="24.95" customHeight="1">
      <c r="A13" s="114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114"/>
      <c r="BB13" s="114"/>
      <c r="BC13" s="8"/>
      <c r="BD13" s="8"/>
    </row>
    <row r="14" spans="1:56" s="10" customFormat="1" ht="15" customHeight="1">
      <c r="A14" s="112"/>
      <c r="B14" s="336">
        <v>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 t="s">
        <v>69</v>
      </c>
      <c r="AA14" s="336"/>
      <c r="AB14" s="336"/>
      <c r="AC14" s="336" t="s">
        <v>9</v>
      </c>
      <c r="AD14" s="336"/>
      <c r="AE14" s="336"/>
      <c r="AF14" s="336"/>
      <c r="AG14" s="336"/>
      <c r="AH14" s="336"/>
      <c r="AI14" s="336"/>
      <c r="AJ14" s="336"/>
      <c r="AK14" s="336" t="s">
        <v>10</v>
      </c>
      <c r="AL14" s="336"/>
      <c r="AM14" s="336"/>
      <c r="AN14" s="336"/>
      <c r="AO14" s="336"/>
      <c r="AP14" s="336"/>
      <c r="AQ14" s="336"/>
      <c r="AR14" s="336"/>
      <c r="AS14" s="336" t="s">
        <v>11</v>
      </c>
      <c r="AT14" s="336"/>
      <c r="AU14" s="336"/>
      <c r="AV14" s="336"/>
      <c r="AW14" s="336"/>
      <c r="AX14" s="336"/>
      <c r="AY14" s="336"/>
      <c r="AZ14" s="336"/>
      <c r="BA14" s="112"/>
      <c r="BB14" s="112"/>
    </row>
    <row r="15" spans="1:56" s="10" customFormat="1" ht="15" customHeight="1">
      <c r="A15" s="112"/>
      <c r="B15" s="423" t="s">
        <v>261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393" t="s">
        <v>117</v>
      </c>
      <c r="AA15" s="393"/>
      <c r="AB15" s="393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112"/>
      <c r="BB15" s="112"/>
    </row>
    <row r="16" spans="1:56" s="10" customFormat="1" ht="15" customHeight="1">
      <c r="A16" s="112"/>
      <c r="B16" s="423" t="s">
        <v>268</v>
      </c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393" t="s">
        <v>119</v>
      </c>
      <c r="AA16" s="393"/>
      <c r="AB16" s="393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112"/>
      <c r="BB16" s="112"/>
    </row>
    <row r="17" spans="1:54" s="11" customFormat="1" ht="17.25" customHeight="1">
      <c r="A17" s="114"/>
      <c r="B17" s="438" t="s">
        <v>322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393" t="s">
        <v>131</v>
      </c>
      <c r="AA17" s="393"/>
      <c r="AB17" s="393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114"/>
      <c r="BB17" s="114"/>
    </row>
    <row r="18" spans="1:54" s="11" customFormat="1" ht="17.25" customHeight="1">
      <c r="A18" s="114"/>
      <c r="B18" s="423" t="s">
        <v>264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393" t="s">
        <v>135</v>
      </c>
      <c r="AA18" s="393"/>
      <c r="AB18" s="393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114"/>
      <c r="BB18" s="114"/>
    </row>
    <row r="19" spans="1:54" s="11" customFormat="1" ht="14.25" customHeight="1">
      <c r="A19" s="114"/>
      <c r="B19" s="460" t="s">
        <v>269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393" t="s">
        <v>145</v>
      </c>
      <c r="AA19" s="393"/>
      <c r="AB19" s="393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114"/>
      <c r="BB19" s="114"/>
    </row>
    <row r="20" spans="1:54" s="11" customFormat="1" ht="17.25" customHeight="1">
      <c r="A20" s="114"/>
      <c r="B20" s="458" t="s">
        <v>323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9"/>
      <c r="Z20" s="393" t="s">
        <v>170</v>
      </c>
      <c r="AA20" s="393"/>
      <c r="AB20" s="393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114"/>
      <c r="BB20" s="114"/>
    </row>
    <row r="21" spans="1:54" s="8" customFormat="1" ht="18" customHeight="1">
      <c r="A21" s="114"/>
      <c r="B21" s="330" t="s">
        <v>54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93" t="s">
        <v>138</v>
      </c>
      <c r="AA21" s="393"/>
      <c r="AB21" s="393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114"/>
      <c r="BB21" s="114"/>
    </row>
    <row r="22" spans="1:54" s="8" customFormat="1">
      <c r="A22" s="114"/>
      <c r="B22" s="461" t="s">
        <v>321</v>
      </c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129"/>
      <c r="AA22" s="129"/>
      <c r="AB22" s="129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114"/>
      <c r="BB22" s="114"/>
    </row>
    <row r="23" spans="1:54" customFormat="1" ht="15.75" customHeight="1">
      <c r="A23" s="83"/>
      <c r="B23" s="456" t="s">
        <v>350</v>
      </c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</row>
    <row r="24" spans="1:54" customFormat="1">
      <c r="A24" s="83"/>
      <c r="B24" s="239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</row>
    <row r="25" spans="1:54" s="35" customFormat="1" ht="0.75" customHeight="1">
      <c r="A25" s="117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117"/>
      <c r="BB25" s="117"/>
    </row>
    <row r="26" spans="1:54" s="8" customFormat="1" ht="18" customHeight="1">
      <c r="A26" s="114"/>
      <c r="B26" s="324" t="s">
        <v>180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114"/>
      <c r="BB26" s="114"/>
    </row>
    <row r="27" spans="1:54" s="8" customFormat="1" ht="15" customHeight="1">
      <c r="A27" s="114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114"/>
      <c r="BB27" s="114"/>
    </row>
    <row r="28" spans="1:54" s="8" customFormat="1" ht="17.25" customHeight="1">
      <c r="A28" s="114"/>
      <c r="B28" s="316" t="s">
        <v>3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 t="s">
        <v>66</v>
      </c>
      <c r="AA28" s="316"/>
      <c r="AB28" s="316"/>
      <c r="AC28" s="316" t="s">
        <v>5</v>
      </c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114"/>
      <c r="BB28" s="114"/>
    </row>
    <row r="29" spans="1:54" s="8" customFormat="1" ht="19.5" customHeight="1">
      <c r="A29" s="114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 t="s">
        <v>246</v>
      </c>
      <c r="AD29" s="316"/>
      <c r="AE29" s="316"/>
      <c r="AF29" s="316"/>
      <c r="AG29" s="316"/>
      <c r="AH29" s="316"/>
      <c r="AI29" s="316"/>
      <c r="AJ29" s="316"/>
      <c r="AK29" s="316" t="s">
        <v>8</v>
      </c>
      <c r="AL29" s="316"/>
      <c r="AM29" s="316"/>
      <c r="AN29" s="316"/>
      <c r="AO29" s="316"/>
      <c r="AP29" s="316"/>
      <c r="AQ29" s="316"/>
      <c r="AR29" s="316"/>
      <c r="AS29" s="316" t="s">
        <v>68</v>
      </c>
      <c r="AT29" s="316"/>
      <c r="AU29" s="316"/>
      <c r="AV29" s="316"/>
      <c r="AW29" s="316"/>
      <c r="AX29" s="316"/>
      <c r="AY29" s="316"/>
      <c r="AZ29" s="316"/>
      <c r="BA29" s="114"/>
      <c r="BB29" s="114"/>
    </row>
    <row r="30" spans="1:54" s="8" customFormat="1" ht="24.95" customHeight="1">
      <c r="A30" s="114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114"/>
      <c r="BB30" s="114"/>
    </row>
    <row r="31" spans="1:54" s="16" customFormat="1" ht="15" customHeight="1">
      <c r="A31" s="112"/>
      <c r="B31" s="336">
        <v>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 t="s">
        <v>69</v>
      </c>
      <c r="AA31" s="336"/>
      <c r="AB31" s="336"/>
      <c r="AC31" s="336" t="s">
        <v>9</v>
      </c>
      <c r="AD31" s="336"/>
      <c r="AE31" s="336"/>
      <c r="AF31" s="336"/>
      <c r="AG31" s="336"/>
      <c r="AH31" s="336"/>
      <c r="AI31" s="336"/>
      <c r="AJ31" s="336"/>
      <c r="AK31" s="336" t="s">
        <v>10</v>
      </c>
      <c r="AL31" s="336"/>
      <c r="AM31" s="336"/>
      <c r="AN31" s="336"/>
      <c r="AO31" s="336"/>
      <c r="AP31" s="336"/>
      <c r="AQ31" s="336"/>
      <c r="AR31" s="336"/>
      <c r="AS31" s="336" t="s">
        <v>11</v>
      </c>
      <c r="AT31" s="336"/>
      <c r="AU31" s="336"/>
      <c r="AV31" s="336"/>
      <c r="AW31" s="336"/>
      <c r="AX31" s="336"/>
      <c r="AY31" s="336"/>
      <c r="AZ31" s="336"/>
      <c r="BA31" s="116"/>
      <c r="BB31" s="112"/>
    </row>
    <row r="32" spans="1:54" s="16" customFormat="1" ht="23.25" customHeight="1">
      <c r="A32" s="112"/>
      <c r="B32" s="327" t="s">
        <v>325</v>
      </c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462"/>
      <c r="Z32" s="328" t="s">
        <v>23</v>
      </c>
      <c r="AA32" s="328"/>
      <c r="AB32" s="328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112"/>
      <c r="BB32" s="112"/>
    </row>
    <row r="33" spans="1:60" s="8" customFormat="1" ht="18" customHeight="1">
      <c r="A33" s="114"/>
      <c r="B33" s="330" t="s">
        <v>80</v>
      </c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93" t="s">
        <v>138</v>
      </c>
      <c r="AA33" s="393"/>
      <c r="AB33" s="393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114"/>
      <c r="BB33" s="114"/>
    </row>
    <row r="34" spans="1:60" s="8" customFormat="1" ht="9" customHeight="1">
      <c r="A34" s="114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114"/>
      <c r="BB34" s="114"/>
    </row>
    <row r="35" spans="1:60" s="8" customFormat="1" ht="18" customHeight="1">
      <c r="A35" s="114"/>
      <c r="B35" s="324" t="s">
        <v>327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114"/>
      <c r="BB35" s="114"/>
    </row>
    <row r="36" spans="1:60" s="8" customFormat="1" ht="8.1" customHeight="1">
      <c r="A36" s="115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</row>
    <row r="37" spans="1:60" s="17" customFormat="1" ht="30" customHeight="1">
      <c r="A37" s="115"/>
      <c r="B37" s="316" t="s">
        <v>163</v>
      </c>
      <c r="C37" s="316"/>
      <c r="D37" s="316"/>
      <c r="E37" s="316"/>
      <c r="F37" s="316"/>
      <c r="G37" s="316"/>
      <c r="H37" s="316" t="s">
        <v>4</v>
      </c>
      <c r="I37" s="316"/>
      <c r="J37" s="316" t="s">
        <v>162</v>
      </c>
      <c r="K37" s="316"/>
      <c r="L37" s="316"/>
      <c r="M37" s="316"/>
      <c r="N37" s="316" t="s">
        <v>67</v>
      </c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 t="s">
        <v>82</v>
      </c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 t="s">
        <v>83</v>
      </c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118"/>
      <c r="BB37" s="118"/>
      <c r="BC37" s="13"/>
      <c r="BD37" s="13"/>
      <c r="BE37" s="13"/>
      <c r="BF37" s="13"/>
      <c r="BG37" s="26"/>
      <c r="BH37" s="26"/>
    </row>
    <row r="38" spans="1:60" s="17" customFormat="1" ht="61.5" customHeight="1">
      <c r="A38" s="115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 t="s">
        <v>186</v>
      </c>
      <c r="O38" s="316"/>
      <c r="P38" s="316"/>
      <c r="Q38" s="316" t="s">
        <v>193</v>
      </c>
      <c r="R38" s="316"/>
      <c r="S38" s="316"/>
      <c r="T38" s="316"/>
      <c r="U38" s="316" t="s">
        <v>187</v>
      </c>
      <c r="V38" s="316"/>
      <c r="W38" s="316"/>
      <c r="X38" s="316" t="s">
        <v>194</v>
      </c>
      <c r="Y38" s="316"/>
      <c r="Z38" s="316"/>
      <c r="AA38" s="316" t="s">
        <v>186</v>
      </c>
      <c r="AB38" s="316"/>
      <c r="AC38" s="316"/>
      <c r="AD38" s="316" t="s">
        <v>193</v>
      </c>
      <c r="AE38" s="316"/>
      <c r="AF38" s="316"/>
      <c r="AG38" s="316"/>
      <c r="AH38" s="316" t="s">
        <v>187</v>
      </c>
      <c r="AI38" s="316"/>
      <c r="AJ38" s="316"/>
      <c r="AK38" s="316" t="s">
        <v>194</v>
      </c>
      <c r="AL38" s="316"/>
      <c r="AM38" s="316"/>
      <c r="AN38" s="316" t="s">
        <v>186</v>
      </c>
      <c r="AO38" s="316"/>
      <c r="AP38" s="316"/>
      <c r="AQ38" s="316" t="s">
        <v>193</v>
      </c>
      <c r="AR38" s="316"/>
      <c r="AS38" s="316"/>
      <c r="AT38" s="316"/>
      <c r="AU38" s="316" t="s">
        <v>187</v>
      </c>
      <c r="AV38" s="316"/>
      <c r="AW38" s="316"/>
      <c r="AX38" s="316" t="s">
        <v>194</v>
      </c>
      <c r="AY38" s="316"/>
      <c r="AZ38" s="316"/>
      <c r="BA38" s="152"/>
      <c r="BB38" s="152"/>
      <c r="BC38" s="24"/>
      <c r="BD38" s="13"/>
      <c r="BE38" s="13"/>
      <c r="BF38" s="13"/>
      <c r="BG38" s="26"/>
      <c r="BH38" s="26"/>
    </row>
    <row r="39" spans="1:60" s="17" customFormat="1" ht="15" customHeight="1">
      <c r="A39" s="115"/>
      <c r="B39" s="464">
        <v>1</v>
      </c>
      <c r="C39" s="464"/>
      <c r="D39" s="464"/>
      <c r="E39" s="464"/>
      <c r="F39" s="464"/>
      <c r="G39" s="464"/>
      <c r="H39" s="464">
        <v>2</v>
      </c>
      <c r="I39" s="464"/>
      <c r="J39" s="464">
        <v>3</v>
      </c>
      <c r="K39" s="464"/>
      <c r="L39" s="464"/>
      <c r="M39" s="464"/>
      <c r="N39" s="464">
        <v>4</v>
      </c>
      <c r="O39" s="464"/>
      <c r="P39" s="464"/>
      <c r="Q39" s="463">
        <v>5</v>
      </c>
      <c r="R39" s="463"/>
      <c r="S39" s="463"/>
      <c r="T39" s="463"/>
      <c r="U39" s="463">
        <v>6</v>
      </c>
      <c r="V39" s="463"/>
      <c r="W39" s="463"/>
      <c r="X39" s="463">
        <v>7</v>
      </c>
      <c r="Y39" s="463"/>
      <c r="Z39" s="463"/>
      <c r="AA39" s="463">
        <v>8</v>
      </c>
      <c r="AB39" s="463"/>
      <c r="AC39" s="463"/>
      <c r="AD39" s="463">
        <v>9</v>
      </c>
      <c r="AE39" s="463"/>
      <c r="AF39" s="463"/>
      <c r="AG39" s="463"/>
      <c r="AH39" s="463">
        <v>10</v>
      </c>
      <c r="AI39" s="463"/>
      <c r="AJ39" s="463"/>
      <c r="AK39" s="463">
        <v>11</v>
      </c>
      <c r="AL39" s="463"/>
      <c r="AM39" s="463"/>
      <c r="AN39" s="463">
        <v>12</v>
      </c>
      <c r="AO39" s="463"/>
      <c r="AP39" s="463"/>
      <c r="AQ39" s="463">
        <v>13</v>
      </c>
      <c r="AR39" s="463"/>
      <c r="AS39" s="463"/>
      <c r="AT39" s="463"/>
      <c r="AU39" s="463">
        <v>14</v>
      </c>
      <c r="AV39" s="463"/>
      <c r="AW39" s="463"/>
      <c r="AX39" s="463">
        <v>15</v>
      </c>
      <c r="AY39" s="463"/>
      <c r="AZ39" s="463"/>
      <c r="BA39" s="116"/>
      <c r="BB39" s="116"/>
      <c r="BC39" s="25"/>
      <c r="BD39" s="25"/>
      <c r="BE39" s="25"/>
      <c r="BF39" s="25"/>
      <c r="BG39" s="26"/>
      <c r="BH39" s="26"/>
    </row>
    <row r="40" spans="1:60" s="17" customFormat="1" ht="88.5" customHeight="1">
      <c r="A40" s="115"/>
      <c r="B40" s="460" t="s">
        <v>216</v>
      </c>
      <c r="C40" s="460"/>
      <c r="D40" s="460"/>
      <c r="E40" s="460"/>
      <c r="F40" s="460"/>
      <c r="G40" s="460"/>
      <c r="H40" s="323" t="s">
        <v>117</v>
      </c>
      <c r="I40" s="323"/>
      <c r="J40" s="322" t="s">
        <v>26</v>
      </c>
      <c r="K40" s="322"/>
      <c r="L40" s="322"/>
      <c r="M40" s="322"/>
      <c r="N40" s="322" t="s">
        <v>26</v>
      </c>
      <c r="O40" s="322"/>
      <c r="P40" s="322"/>
      <c r="Q40" s="316" t="s">
        <v>26</v>
      </c>
      <c r="R40" s="316"/>
      <c r="S40" s="316"/>
      <c r="T40" s="316"/>
      <c r="U40" s="316" t="s">
        <v>26</v>
      </c>
      <c r="V40" s="316"/>
      <c r="W40" s="316"/>
      <c r="X40" s="316"/>
      <c r="Y40" s="316"/>
      <c r="Z40" s="316"/>
      <c r="AA40" s="316" t="s">
        <v>26</v>
      </c>
      <c r="AB40" s="316"/>
      <c r="AC40" s="316"/>
      <c r="AD40" s="316" t="s">
        <v>26</v>
      </c>
      <c r="AE40" s="316"/>
      <c r="AF40" s="316"/>
      <c r="AG40" s="316"/>
      <c r="AH40" s="316" t="s">
        <v>26</v>
      </c>
      <c r="AI40" s="316"/>
      <c r="AJ40" s="316"/>
      <c r="AK40" s="316"/>
      <c r="AL40" s="316"/>
      <c r="AM40" s="316"/>
      <c r="AN40" s="316" t="s">
        <v>26</v>
      </c>
      <c r="AO40" s="316"/>
      <c r="AP40" s="316"/>
      <c r="AQ40" s="316" t="s">
        <v>26</v>
      </c>
      <c r="AR40" s="316"/>
      <c r="AS40" s="316"/>
      <c r="AT40" s="316"/>
      <c r="AU40" s="316" t="s">
        <v>26</v>
      </c>
      <c r="AV40" s="316"/>
      <c r="AW40" s="316"/>
      <c r="AX40" s="316"/>
      <c r="AY40" s="316"/>
      <c r="AZ40" s="316"/>
      <c r="BA40" s="116"/>
      <c r="BB40" s="116"/>
      <c r="BC40" s="25"/>
      <c r="BD40" s="25"/>
      <c r="BE40" s="25"/>
      <c r="BF40" s="25"/>
      <c r="BG40" s="26"/>
      <c r="BH40" s="26"/>
    </row>
    <row r="41" spans="1:60" s="17" customFormat="1" ht="21" customHeight="1">
      <c r="A41" s="115"/>
      <c r="B41" s="465" t="s">
        <v>7</v>
      </c>
      <c r="C41" s="465"/>
      <c r="D41" s="465"/>
      <c r="E41" s="465"/>
      <c r="F41" s="465"/>
      <c r="G41" s="465"/>
      <c r="H41" s="323" t="s">
        <v>151</v>
      </c>
      <c r="I41" s="323"/>
      <c r="J41" s="322"/>
      <c r="K41" s="322"/>
      <c r="L41" s="322"/>
      <c r="M41" s="322"/>
      <c r="N41" s="322"/>
      <c r="O41" s="322"/>
      <c r="P41" s="322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116"/>
      <c r="BB41" s="116"/>
      <c r="BC41" s="25"/>
      <c r="BD41" s="25"/>
      <c r="BE41" s="25"/>
      <c r="BF41" s="25"/>
      <c r="BG41" s="26"/>
      <c r="BH41" s="26"/>
    </row>
    <row r="42" spans="1:60" s="17" customFormat="1" ht="18" customHeight="1">
      <c r="A42" s="115"/>
      <c r="B42" s="320" t="s">
        <v>80</v>
      </c>
      <c r="C42" s="320"/>
      <c r="D42" s="320"/>
      <c r="E42" s="320"/>
      <c r="F42" s="320"/>
      <c r="G42" s="320"/>
      <c r="H42" s="323" t="s">
        <v>138</v>
      </c>
      <c r="I42" s="323"/>
      <c r="J42" s="315" t="s">
        <v>26</v>
      </c>
      <c r="K42" s="315"/>
      <c r="L42" s="315"/>
      <c r="M42" s="315"/>
      <c r="N42" s="321" t="s">
        <v>26</v>
      </c>
      <c r="O42" s="321"/>
      <c r="P42" s="321"/>
      <c r="Q42" s="315" t="s">
        <v>26</v>
      </c>
      <c r="R42" s="315"/>
      <c r="S42" s="315"/>
      <c r="T42" s="315"/>
      <c r="U42" s="315" t="s">
        <v>26</v>
      </c>
      <c r="V42" s="315"/>
      <c r="W42" s="315"/>
      <c r="X42" s="315"/>
      <c r="Y42" s="315"/>
      <c r="Z42" s="315"/>
      <c r="AA42" s="315" t="s">
        <v>26</v>
      </c>
      <c r="AB42" s="315"/>
      <c r="AC42" s="315"/>
      <c r="AD42" s="315" t="s">
        <v>26</v>
      </c>
      <c r="AE42" s="315"/>
      <c r="AF42" s="315"/>
      <c r="AG42" s="315"/>
      <c r="AH42" s="315" t="s">
        <v>26</v>
      </c>
      <c r="AI42" s="315"/>
      <c r="AJ42" s="315"/>
      <c r="AK42" s="315"/>
      <c r="AL42" s="315"/>
      <c r="AM42" s="315"/>
      <c r="AN42" s="315" t="s">
        <v>26</v>
      </c>
      <c r="AO42" s="315"/>
      <c r="AP42" s="315"/>
      <c r="AQ42" s="315" t="s">
        <v>26</v>
      </c>
      <c r="AR42" s="315"/>
      <c r="AS42" s="315"/>
      <c r="AT42" s="315"/>
      <c r="AU42" s="315" t="s">
        <v>26</v>
      </c>
      <c r="AV42" s="315"/>
      <c r="AW42" s="315"/>
      <c r="AX42" s="316"/>
      <c r="AY42" s="316"/>
      <c r="AZ42" s="316"/>
      <c r="BA42" s="153"/>
      <c r="BB42" s="153"/>
      <c r="BC42" s="19"/>
      <c r="BD42" s="19"/>
      <c r="BE42" s="19"/>
      <c r="BF42" s="19"/>
      <c r="BG42" s="26"/>
      <c r="BH42" s="26"/>
    </row>
    <row r="43" spans="1:60" s="12" customFormat="1" ht="13.5" customHeight="1">
      <c r="A43" s="115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0"/>
      <c r="T43" s="160"/>
      <c r="U43" s="160"/>
      <c r="V43" s="130"/>
      <c r="W43" s="130"/>
      <c r="X43" s="130"/>
      <c r="Y43" s="130"/>
      <c r="Z43" s="130"/>
      <c r="AA43" s="130"/>
      <c r="AB43" s="13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18"/>
      <c r="AV43" s="118"/>
      <c r="AW43" s="118"/>
      <c r="AX43" s="118"/>
      <c r="AY43" s="118"/>
      <c r="AZ43" s="118"/>
      <c r="BA43" s="115"/>
      <c r="BB43" s="115"/>
    </row>
    <row r="44" spans="1:60" s="12" customFormat="1" ht="12.75" customHeight="1">
      <c r="A44" s="115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0"/>
      <c r="T44" s="160"/>
      <c r="U44" s="160"/>
      <c r="V44" s="130"/>
      <c r="W44" s="130"/>
      <c r="X44" s="130"/>
      <c r="Y44" s="130"/>
      <c r="Z44" s="130"/>
      <c r="AA44" s="130"/>
      <c r="AB44" s="13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18"/>
      <c r="AV44" s="118"/>
      <c r="AW44" s="118"/>
      <c r="AX44" s="118"/>
      <c r="AY44" s="118"/>
      <c r="AZ44" s="118"/>
      <c r="BA44" s="115"/>
      <c r="BB44" s="115"/>
    </row>
    <row r="45" spans="1:60" s="12" customFormat="1" ht="18" customHeight="1">
      <c r="A45" s="115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60"/>
      <c r="U45" s="160"/>
      <c r="V45" s="130"/>
      <c r="W45" s="130"/>
      <c r="X45" s="130"/>
      <c r="Y45" s="130"/>
      <c r="Z45" s="130"/>
      <c r="AA45" s="130"/>
      <c r="AB45" s="13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18"/>
      <c r="AV45" s="118"/>
      <c r="AW45" s="118"/>
      <c r="AX45" s="118"/>
      <c r="AY45" s="118"/>
      <c r="AZ45" s="118"/>
      <c r="BA45" s="115"/>
      <c r="BB45" s="115"/>
    </row>
    <row r="46" spans="1:60" s="8" customFormat="1" ht="15" customHeight="1">
      <c r="A46" s="114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114"/>
      <c r="BB46" s="114"/>
    </row>
    <row r="47" spans="1:60" s="15" customFormat="1" ht="18" customHeight="1">
      <c r="A47" s="114"/>
      <c r="B47" s="222"/>
      <c r="C47" s="364" t="s">
        <v>56</v>
      </c>
      <c r="D47" s="364"/>
      <c r="E47" s="364"/>
      <c r="F47" s="364"/>
      <c r="G47" s="364"/>
      <c r="H47" s="364"/>
      <c r="I47" s="222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222"/>
      <c r="AA47" s="222"/>
      <c r="AB47" s="365"/>
      <c r="AC47" s="365"/>
      <c r="AD47" s="365"/>
      <c r="AE47" s="365"/>
      <c r="AF47" s="365"/>
      <c r="AG47" s="365"/>
      <c r="AH47" s="365"/>
      <c r="AI47" s="114"/>
      <c r="AJ47" s="114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134"/>
      <c r="BB47" s="134"/>
    </row>
    <row r="48" spans="1:60" s="15" customFormat="1" ht="18" customHeight="1">
      <c r="A48" s="114"/>
      <c r="B48" s="222"/>
      <c r="C48" s="364" t="s">
        <v>57</v>
      </c>
      <c r="D48" s="364"/>
      <c r="E48" s="364"/>
      <c r="F48" s="364"/>
      <c r="G48" s="364"/>
      <c r="H48" s="364"/>
      <c r="I48" s="222"/>
      <c r="J48" s="366" t="s">
        <v>58</v>
      </c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132"/>
      <c r="AA48" s="132"/>
      <c r="AB48" s="366" t="s">
        <v>59</v>
      </c>
      <c r="AC48" s="366"/>
      <c r="AD48" s="366"/>
      <c r="AE48" s="366"/>
      <c r="AF48" s="366"/>
      <c r="AG48" s="366"/>
      <c r="AH48" s="366"/>
      <c r="AI48" s="133"/>
      <c r="AJ48" s="133"/>
      <c r="AK48" s="366" t="s">
        <v>60</v>
      </c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134"/>
      <c r="BB48" s="134"/>
    </row>
    <row r="49" spans="1:54" s="15" customFormat="1" ht="18" customHeight="1">
      <c r="A49" s="114"/>
      <c r="B49" s="222"/>
      <c r="C49" s="222"/>
      <c r="D49" s="222"/>
      <c r="E49" s="222"/>
      <c r="F49" s="222"/>
      <c r="G49" s="222"/>
      <c r="H49" s="222"/>
      <c r="I49" s="22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4"/>
      <c r="BB49" s="134"/>
    </row>
    <row r="50" spans="1:54" s="15" customFormat="1" ht="18" customHeight="1">
      <c r="A50" s="134"/>
      <c r="B50" s="222"/>
      <c r="C50" s="364" t="s">
        <v>61</v>
      </c>
      <c r="D50" s="364"/>
      <c r="E50" s="364"/>
      <c r="F50" s="364"/>
      <c r="G50" s="364"/>
      <c r="H50" s="364"/>
      <c r="I50" s="222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132"/>
      <c r="AA50" s="132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133"/>
      <c r="AP50" s="133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134"/>
      <c r="BB50" s="134"/>
    </row>
    <row r="51" spans="1:54" s="15" customFormat="1" ht="18" customHeight="1">
      <c r="A51" s="134"/>
      <c r="B51" s="222"/>
      <c r="C51" s="471"/>
      <c r="D51" s="471"/>
      <c r="E51" s="471"/>
      <c r="F51" s="471"/>
      <c r="G51" s="471"/>
      <c r="H51" s="471"/>
      <c r="I51" s="222"/>
      <c r="J51" s="366" t="s">
        <v>58</v>
      </c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132"/>
      <c r="AA51" s="132"/>
      <c r="AB51" s="366" t="s">
        <v>62</v>
      </c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133"/>
      <c r="AP51" s="133"/>
      <c r="AQ51" s="366" t="s">
        <v>63</v>
      </c>
      <c r="AR51" s="366"/>
      <c r="AS51" s="366"/>
      <c r="AT51" s="366"/>
      <c r="AU51" s="366"/>
      <c r="AV51" s="366"/>
      <c r="AW51" s="366"/>
      <c r="AX51" s="366"/>
      <c r="AY51" s="366"/>
      <c r="AZ51" s="366"/>
      <c r="BA51" s="134"/>
      <c r="BB51" s="134"/>
    </row>
    <row r="52" spans="1:54" s="15" customFormat="1" ht="18" customHeight="1">
      <c r="A52" s="134"/>
      <c r="B52" s="222"/>
      <c r="C52" s="222"/>
      <c r="D52" s="222"/>
      <c r="E52" s="222"/>
      <c r="F52" s="222"/>
      <c r="G52" s="222"/>
      <c r="H52" s="222"/>
      <c r="I52" s="222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222"/>
      <c r="AA52" s="222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14"/>
      <c r="AP52" s="114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4"/>
      <c r="BB52" s="134"/>
    </row>
    <row r="53" spans="1:54" s="15" customFormat="1" ht="18" customHeight="1">
      <c r="A53" s="134"/>
      <c r="B53" s="114"/>
      <c r="C53" s="136" t="s">
        <v>64</v>
      </c>
      <c r="D53" s="466"/>
      <c r="E53" s="466"/>
      <c r="F53" s="222" t="s">
        <v>64</v>
      </c>
      <c r="G53" s="223"/>
      <c r="H53" s="466"/>
      <c r="I53" s="466"/>
      <c r="J53" s="466"/>
      <c r="K53" s="466"/>
      <c r="L53" s="466"/>
      <c r="M53" s="466"/>
      <c r="N53" s="138"/>
      <c r="O53" s="139"/>
      <c r="P53" s="140">
        <v>20</v>
      </c>
      <c r="Q53" s="467"/>
      <c r="R53" s="467"/>
      <c r="S53" s="222" t="s">
        <v>65</v>
      </c>
      <c r="T53" s="138"/>
      <c r="U53" s="138"/>
      <c r="V53" s="138"/>
      <c r="W53" s="138"/>
      <c r="X53" s="114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114"/>
      <c r="AW53" s="114"/>
      <c r="AX53" s="114"/>
      <c r="AY53" s="114"/>
      <c r="AZ53" s="114"/>
      <c r="BA53" s="114"/>
      <c r="BB53" s="134"/>
    </row>
    <row r="54" spans="1:54" s="11" customFormat="1" ht="18" customHeight="1">
      <c r="A54" s="134"/>
      <c r="B54" s="114"/>
      <c r="C54" s="114"/>
      <c r="D54" s="468"/>
      <c r="E54" s="468"/>
      <c r="F54" s="114"/>
      <c r="G54" s="114"/>
      <c r="H54" s="468"/>
      <c r="I54" s="468"/>
      <c r="J54" s="468"/>
      <c r="K54" s="468"/>
      <c r="L54" s="468"/>
      <c r="M54" s="468"/>
      <c r="N54" s="114"/>
      <c r="O54" s="114"/>
      <c r="P54" s="114"/>
      <c r="Q54" s="468"/>
      <c r="R54" s="468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</row>
  </sheetData>
  <mergeCells count="177">
    <mergeCell ref="AB47:AH47"/>
    <mergeCell ref="AK47:AZ47"/>
    <mergeCell ref="C48:H48"/>
    <mergeCell ref="J48:Y48"/>
    <mergeCell ref="AB48:AH48"/>
    <mergeCell ref="AK48:AZ48"/>
    <mergeCell ref="D54:E54"/>
    <mergeCell ref="H54:M54"/>
    <mergeCell ref="Q54:R54"/>
    <mergeCell ref="C50:H50"/>
    <mergeCell ref="J50:Y50"/>
    <mergeCell ref="AB50:AN50"/>
    <mergeCell ref="AQ50:AZ50"/>
    <mergeCell ref="C51:H51"/>
    <mergeCell ref="J51:Y51"/>
    <mergeCell ref="AB51:AN51"/>
    <mergeCell ref="AQ51:AZ51"/>
    <mergeCell ref="B42:G42"/>
    <mergeCell ref="H42:I42"/>
    <mergeCell ref="J42:M42"/>
    <mergeCell ref="N42:P42"/>
    <mergeCell ref="Q42:T42"/>
    <mergeCell ref="U42:W42"/>
    <mergeCell ref="D53:E53"/>
    <mergeCell ref="H53:M53"/>
    <mergeCell ref="Q53:R53"/>
    <mergeCell ref="C47:H47"/>
    <mergeCell ref="J47:Y47"/>
    <mergeCell ref="AQ42:AT42"/>
    <mergeCell ref="AU42:AW42"/>
    <mergeCell ref="AX42:AZ42"/>
    <mergeCell ref="X42:Z42"/>
    <mergeCell ref="AA42:AC42"/>
    <mergeCell ref="AD42:AG42"/>
    <mergeCell ref="AH42:AJ42"/>
    <mergeCell ref="AK42:AM42"/>
    <mergeCell ref="AN42:AP42"/>
    <mergeCell ref="AH41:AJ41"/>
    <mergeCell ref="AK41:AM41"/>
    <mergeCell ref="AN41:AP41"/>
    <mergeCell ref="AQ41:AT41"/>
    <mergeCell ref="AU41:AW41"/>
    <mergeCell ref="AX41:AZ41"/>
    <mergeCell ref="AX40:AZ40"/>
    <mergeCell ref="B41:G41"/>
    <mergeCell ref="H41:I41"/>
    <mergeCell ref="J41:M41"/>
    <mergeCell ref="N41:P41"/>
    <mergeCell ref="Q41:T41"/>
    <mergeCell ref="U41:W41"/>
    <mergeCell ref="X41:Z41"/>
    <mergeCell ref="AA41:AC41"/>
    <mergeCell ref="AD41:AG41"/>
    <mergeCell ref="AD40:AG40"/>
    <mergeCell ref="AH40:AJ40"/>
    <mergeCell ref="AK40:AM40"/>
    <mergeCell ref="AN40:AP40"/>
    <mergeCell ref="AQ40:AT40"/>
    <mergeCell ref="AU40:AW40"/>
    <mergeCell ref="B40:G40"/>
    <mergeCell ref="H40:I40"/>
    <mergeCell ref="AX38:AZ38"/>
    <mergeCell ref="B39:G39"/>
    <mergeCell ref="H39:I39"/>
    <mergeCell ref="J39:M39"/>
    <mergeCell ref="N39:P39"/>
    <mergeCell ref="Q39:T39"/>
    <mergeCell ref="U39:W39"/>
    <mergeCell ref="X39:Z39"/>
    <mergeCell ref="X38:Z38"/>
    <mergeCell ref="AA38:AC38"/>
    <mergeCell ref="AD38:AG38"/>
    <mergeCell ref="AH38:AJ38"/>
    <mergeCell ref="AK38:AM38"/>
    <mergeCell ref="AN38:AP38"/>
    <mergeCell ref="AU39:AW39"/>
    <mergeCell ref="AX39:AZ39"/>
    <mergeCell ref="AK39:AM39"/>
    <mergeCell ref="AN39:AP39"/>
    <mergeCell ref="AQ39:AT39"/>
    <mergeCell ref="J40:M40"/>
    <mergeCell ref="N40:P40"/>
    <mergeCell ref="Q40:T40"/>
    <mergeCell ref="U40:W40"/>
    <mergeCell ref="X40:Z40"/>
    <mergeCell ref="AA40:AC40"/>
    <mergeCell ref="AA39:AC39"/>
    <mergeCell ref="AD39:AG39"/>
    <mergeCell ref="AH39:AJ39"/>
    <mergeCell ref="B26:AZ26"/>
    <mergeCell ref="B28:Y30"/>
    <mergeCell ref="Z28:AB30"/>
    <mergeCell ref="AC28:AZ28"/>
    <mergeCell ref="AC29:AJ30"/>
    <mergeCell ref="AK29:AR30"/>
    <mergeCell ref="AS29:AZ30"/>
    <mergeCell ref="B35:AZ35"/>
    <mergeCell ref="B37:G38"/>
    <mergeCell ref="H37:I38"/>
    <mergeCell ref="J37:M38"/>
    <mergeCell ref="N37:Z37"/>
    <mergeCell ref="AA37:AM37"/>
    <mergeCell ref="AN37:AZ37"/>
    <mergeCell ref="N38:P38"/>
    <mergeCell ref="Q38:T38"/>
    <mergeCell ref="U38:W38"/>
    <mergeCell ref="B33:Y33"/>
    <mergeCell ref="Z33:AB33"/>
    <mergeCell ref="AC33:AJ33"/>
    <mergeCell ref="AK33:AR33"/>
    <mergeCell ref="AS33:AZ33"/>
    <mergeCell ref="AQ38:AT38"/>
    <mergeCell ref="AU38:AW38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23:AZ23"/>
    <mergeCell ref="B18:Y18"/>
    <mergeCell ref="Z18:AB18"/>
    <mergeCell ref="AC18:AJ18"/>
    <mergeCell ref="AK18:AR18"/>
    <mergeCell ref="AS18:AZ18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2:Y22"/>
    <mergeCell ref="B21:Y21"/>
    <mergeCell ref="Z21:AB21"/>
    <mergeCell ref="AC21:AJ21"/>
    <mergeCell ref="AK21:AR21"/>
    <mergeCell ref="AS21:AZ21"/>
    <mergeCell ref="B15:Y15"/>
    <mergeCell ref="Z15:AB15"/>
    <mergeCell ref="AC15:AJ15"/>
    <mergeCell ref="AK15:AR15"/>
    <mergeCell ref="AS15:AZ15"/>
    <mergeCell ref="L6:AZ6"/>
    <mergeCell ref="B9:AS9"/>
    <mergeCell ref="B11:Y13"/>
    <mergeCell ref="Z11:AB13"/>
    <mergeCell ref="AC11:AZ11"/>
    <mergeCell ref="AC12:AJ13"/>
    <mergeCell ref="AK12:AR13"/>
    <mergeCell ref="AS12:AZ13"/>
    <mergeCell ref="A2:AZ2"/>
    <mergeCell ref="A4:K4"/>
    <mergeCell ref="L4:AZ4"/>
    <mergeCell ref="L5:AZ5"/>
    <mergeCell ref="B14:Y14"/>
    <mergeCell ref="Z14:AB14"/>
    <mergeCell ref="AC14:AJ14"/>
    <mergeCell ref="AK14:AR14"/>
    <mergeCell ref="AS14:AZ14"/>
  </mergeCells>
  <pageMargins left="0.70866141732283472" right="0.39370078740157483" top="0.74803149606299213" bottom="0.74803149606299213" header="0.31496062992125984" footer="0"/>
  <pageSetup paperSize="8" scale="68" fitToHeight="0" orientation="landscape" r:id="rId1"/>
  <rowBreaks count="1" manualBreakCount="1">
    <brk id="34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BJ125"/>
  <sheetViews>
    <sheetView showGridLines="0" topLeftCell="B1" zoomScaleSheetLayoutView="100" workbookViewId="0">
      <selection sqref="A1:AZ1"/>
    </sheetView>
  </sheetViews>
  <sheetFormatPr defaultColWidth="0.85546875" defaultRowHeight="15"/>
  <cols>
    <col min="1" max="1" width="1.42578125" style="111" customWidth="1"/>
    <col min="2" max="10" width="3.85546875" style="111" customWidth="1"/>
    <col min="11" max="11" width="4.5703125" style="111" customWidth="1"/>
    <col min="12" max="51" width="3.85546875" style="111" customWidth="1"/>
    <col min="52" max="52" width="1.5703125" style="111" customWidth="1"/>
    <col min="53" max="16384" width="0.85546875" style="32"/>
  </cols>
  <sheetData>
    <row r="1" spans="1:53" ht="40.5" customHeight="1">
      <c r="A1" s="430" t="s">
        <v>605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3"/>
    </row>
    <row r="2" spans="1:53" s="4" customFormat="1" ht="1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</row>
    <row r="3" spans="1:53" ht="15" customHeight="1">
      <c r="A3" s="436" t="s">
        <v>207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360" t="s">
        <v>532</v>
      </c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1"/>
    </row>
    <row r="4" spans="1:53" ht="1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432" t="s">
        <v>357</v>
      </c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5"/>
    </row>
    <row r="5" spans="1:53" ht="1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4" t="s">
        <v>1</v>
      </c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6"/>
    </row>
    <row r="6" spans="1:53" s="4" customFormat="1" ht="15" customHeight="1">
      <c r="A6" s="109" t="s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 t="s">
        <v>184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7"/>
    </row>
    <row r="7" spans="1:53" ht="9.75" customHeight="1"/>
    <row r="8" spans="1:53" s="8" customFormat="1">
      <c r="A8" s="114"/>
      <c r="B8" s="435" t="s">
        <v>81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113"/>
      <c r="AU8" s="113"/>
      <c r="AV8" s="113"/>
      <c r="AW8" s="113"/>
      <c r="AX8" s="113"/>
      <c r="AY8" s="113"/>
      <c r="AZ8" s="113"/>
    </row>
    <row r="9" spans="1:53" s="8" customFormat="1" ht="8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</row>
    <row r="10" spans="1:53" s="8" customFormat="1" ht="24.95" customHeight="1">
      <c r="A10" s="114"/>
      <c r="B10" s="316" t="s">
        <v>3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 t="s">
        <v>66</v>
      </c>
      <c r="AA10" s="316"/>
      <c r="AB10" s="316"/>
      <c r="AC10" s="316" t="s">
        <v>5</v>
      </c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</row>
    <row r="11" spans="1:53" s="8" customFormat="1" ht="24.95" customHeight="1">
      <c r="A11" s="114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 t="s">
        <v>581</v>
      </c>
      <c r="AD11" s="316"/>
      <c r="AE11" s="316"/>
      <c r="AF11" s="316"/>
      <c r="AG11" s="316"/>
      <c r="AH11" s="316"/>
      <c r="AI11" s="316"/>
      <c r="AJ11" s="316"/>
      <c r="AK11" s="316" t="s">
        <v>582</v>
      </c>
      <c r="AL11" s="316"/>
      <c r="AM11" s="316"/>
      <c r="AN11" s="316"/>
      <c r="AO11" s="316"/>
      <c r="AP11" s="316"/>
      <c r="AQ11" s="316"/>
      <c r="AR11" s="316"/>
      <c r="AS11" s="316" t="s">
        <v>583</v>
      </c>
      <c r="AT11" s="316"/>
      <c r="AU11" s="316"/>
      <c r="AV11" s="316"/>
      <c r="AW11" s="316"/>
      <c r="AX11" s="316"/>
      <c r="AY11" s="316"/>
      <c r="AZ11" s="316"/>
    </row>
    <row r="12" spans="1:53" s="8" customFormat="1" ht="24.95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</row>
    <row r="13" spans="1:53" s="10" customFormat="1" ht="15" customHeight="1">
      <c r="A13" s="112"/>
      <c r="B13" s="336">
        <v>1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 t="s">
        <v>69</v>
      </c>
      <c r="AA13" s="336"/>
      <c r="AB13" s="336"/>
      <c r="AC13" s="336" t="s">
        <v>9</v>
      </c>
      <c r="AD13" s="336"/>
      <c r="AE13" s="336"/>
      <c r="AF13" s="336"/>
      <c r="AG13" s="336"/>
      <c r="AH13" s="336"/>
      <c r="AI13" s="336"/>
      <c r="AJ13" s="336"/>
      <c r="AK13" s="336" t="s">
        <v>10</v>
      </c>
      <c r="AL13" s="336"/>
      <c r="AM13" s="336"/>
      <c r="AN13" s="336"/>
      <c r="AO13" s="336"/>
      <c r="AP13" s="336"/>
      <c r="AQ13" s="336"/>
      <c r="AR13" s="336"/>
      <c r="AS13" s="336" t="s">
        <v>11</v>
      </c>
      <c r="AT13" s="336"/>
      <c r="AU13" s="336"/>
      <c r="AV13" s="336"/>
      <c r="AW13" s="336"/>
      <c r="AX13" s="336"/>
      <c r="AY13" s="336"/>
      <c r="AZ13" s="336"/>
      <c r="BA13" s="25"/>
    </row>
    <row r="14" spans="1:53" s="10" customFormat="1" ht="28.5" customHeight="1">
      <c r="A14" s="112"/>
      <c r="B14" s="327" t="s">
        <v>270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8" t="s">
        <v>117</v>
      </c>
      <c r="AA14" s="328"/>
      <c r="AB14" s="328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25"/>
    </row>
    <row r="15" spans="1:53" s="10" customFormat="1" ht="30" customHeight="1">
      <c r="A15" s="112"/>
      <c r="B15" s="327" t="s">
        <v>271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8" t="s">
        <v>119</v>
      </c>
      <c r="AA15" s="328"/>
      <c r="AB15" s="328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25"/>
    </row>
    <row r="16" spans="1:53" s="10" customFormat="1" ht="18" customHeight="1">
      <c r="A16" s="112"/>
      <c r="B16" s="327" t="s">
        <v>310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8" t="s">
        <v>131</v>
      </c>
      <c r="AA16" s="328"/>
      <c r="AB16" s="328"/>
      <c r="AC16" s="325">
        <f>AC31</f>
        <v>368012</v>
      </c>
      <c r="AD16" s="316"/>
      <c r="AE16" s="316"/>
      <c r="AF16" s="316"/>
      <c r="AG16" s="316"/>
      <c r="AH16" s="316"/>
      <c r="AI16" s="316"/>
      <c r="AJ16" s="316"/>
      <c r="AK16" s="325">
        <f t="shared" ref="AK16" si="0">AK31</f>
        <v>368012.33900000004</v>
      </c>
      <c r="AL16" s="316"/>
      <c r="AM16" s="316"/>
      <c r="AN16" s="316"/>
      <c r="AO16" s="316"/>
      <c r="AP16" s="316"/>
      <c r="AQ16" s="316"/>
      <c r="AR16" s="316"/>
      <c r="AS16" s="325">
        <f t="shared" ref="AS16" si="1">AS31</f>
        <v>368012.33900000004</v>
      </c>
      <c r="AT16" s="316"/>
      <c r="AU16" s="316"/>
      <c r="AV16" s="316"/>
      <c r="AW16" s="316"/>
      <c r="AX16" s="316"/>
      <c r="AY16" s="316"/>
      <c r="AZ16" s="316"/>
    </row>
    <row r="17" spans="1:52" s="11" customFormat="1" ht="27.75" customHeight="1">
      <c r="A17" s="114"/>
      <c r="B17" s="327" t="s">
        <v>272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8" t="s">
        <v>135</v>
      </c>
      <c r="AA17" s="328"/>
      <c r="AB17" s="328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</row>
    <row r="18" spans="1:52" s="11" customFormat="1" ht="28.5" customHeight="1">
      <c r="A18" s="114"/>
      <c r="B18" s="327" t="s">
        <v>273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8" t="s">
        <v>145</v>
      </c>
      <c r="AA18" s="328"/>
      <c r="AB18" s="328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</row>
    <row r="19" spans="1:52" s="11" customFormat="1" ht="29.25" customHeight="1">
      <c r="A19" s="114"/>
      <c r="B19" s="327" t="s">
        <v>311</v>
      </c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8" t="s">
        <v>170</v>
      </c>
      <c r="AA19" s="328"/>
      <c r="AB19" s="328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</row>
    <row r="20" spans="1:52" s="8" customFormat="1" ht="18" customHeight="1">
      <c r="A20" s="114"/>
      <c r="B20" s="330" t="s">
        <v>54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93" t="s">
        <v>138</v>
      </c>
      <c r="AA20" s="393"/>
      <c r="AB20" s="393"/>
      <c r="AC20" s="325">
        <f>AC16</f>
        <v>368012</v>
      </c>
      <c r="AD20" s="316"/>
      <c r="AE20" s="316"/>
      <c r="AF20" s="316"/>
      <c r="AG20" s="316"/>
      <c r="AH20" s="316"/>
      <c r="AI20" s="316"/>
      <c r="AJ20" s="316"/>
      <c r="AK20" s="325">
        <f t="shared" ref="AK20" si="2">AK16</f>
        <v>368012.33900000004</v>
      </c>
      <c r="AL20" s="316"/>
      <c r="AM20" s="316"/>
      <c r="AN20" s="316"/>
      <c r="AO20" s="316"/>
      <c r="AP20" s="316"/>
      <c r="AQ20" s="316"/>
      <c r="AR20" s="316"/>
      <c r="AS20" s="325">
        <f t="shared" ref="AS20" si="3">AS16</f>
        <v>368012.33900000004</v>
      </c>
      <c r="AT20" s="316"/>
      <c r="AU20" s="316"/>
      <c r="AV20" s="316"/>
      <c r="AW20" s="316"/>
      <c r="AX20" s="316"/>
      <c r="AY20" s="316"/>
      <c r="AZ20" s="316"/>
    </row>
    <row r="21" spans="1:52" s="8" customFormat="1" ht="18" customHeight="1">
      <c r="A21" s="114"/>
      <c r="B21" s="474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</row>
    <row r="22" spans="1:52" s="35" customFormat="1" ht="2.25" customHeight="1">
      <c r="A22" s="117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</row>
    <row r="23" spans="1:52" s="35" customFormat="1" ht="15.75" customHeight="1">
      <c r="A23" s="117"/>
      <c r="B23" s="473" t="s">
        <v>289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</row>
    <row r="24" spans="1:52" s="35" customFormat="1">
      <c r="A24" s="117"/>
      <c r="B24" s="316" t="s">
        <v>3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 t="s">
        <v>66</v>
      </c>
      <c r="AA24" s="316"/>
      <c r="AB24" s="316"/>
      <c r="AC24" s="316" t="s">
        <v>5</v>
      </c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</row>
    <row r="25" spans="1:52" s="35" customFormat="1" ht="30" customHeight="1">
      <c r="A25" s="117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 t="s">
        <v>581</v>
      </c>
      <c r="AD25" s="316"/>
      <c r="AE25" s="316"/>
      <c r="AF25" s="316"/>
      <c r="AG25" s="316"/>
      <c r="AH25" s="316"/>
      <c r="AI25" s="316"/>
      <c r="AJ25" s="316"/>
      <c r="AK25" s="316" t="s">
        <v>582</v>
      </c>
      <c r="AL25" s="316"/>
      <c r="AM25" s="316"/>
      <c r="AN25" s="316"/>
      <c r="AO25" s="316"/>
      <c r="AP25" s="316"/>
      <c r="AQ25" s="316"/>
      <c r="AR25" s="316"/>
      <c r="AS25" s="316" t="s">
        <v>583</v>
      </c>
      <c r="AT25" s="316"/>
      <c r="AU25" s="316"/>
      <c r="AV25" s="316"/>
      <c r="AW25" s="316"/>
      <c r="AX25" s="316"/>
      <c r="AY25" s="316"/>
      <c r="AZ25" s="316"/>
    </row>
    <row r="26" spans="1:52" s="35" customFormat="1" ht="14.25">
      <c r="A26" s="117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</row>
    <row r="27" spans="1:52" s="35" customFormat="1">
      <c r="A27" s="117"/>
      <c r="B27" s="336">
        <v>1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 t="s">
        <v>69</v>
      </c>
      <c r="AA27" s="336"/>
      <c r="AB27" s="336"/>
      <c r="AC27" s="336" t="s">
        <v>9</v>
      </c>
      <c r="AD27" s="336"/>
      <c r="AE27" s="336"/>
      <c r="AF27" s="336"/>
      <c r="AG27" s="336"/>
      <c r="AH27" s="336"/>
      <c r="AI27" s="336"/>
      <c r="AJ27" s="336"/>
      <c r="AK27" s="336" t="s">
        <v>10</v>
      </c>
      <c r="AL27" s="336"/>
      <c r="AM27" s="336"/>
      <c r="AN27" s="336"/>
      <c r="AO27" s="336"/>
      <c r="AP27" s="336"/>
      <c r="AQ27" s="336"/>
      <c r="AR27" s="336"/>
      <c r="AS27" s="336" t="s">
        <v>11</v>
      </c>
      <c r="AT27" s="336"/>
      <c r="AU27" s="336"/>
      <c r="AV27" s="336"/>
      <c r="AW27" s="336"/>
      <c r="AX27" s="336"/>
      <c r="AY27" s="336"/>
      <c r="AZ27" s="336"/>
    </row>
    <row r="28" spans="1:52" s="35" customFormat="1">
      <c r="A28" s="117"/>
      <c r="B28" s="458" t="s">
        <v>290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393" t="s">
        <v>23</v>
      </c>
      <c r="AA28" s="393"/>
      <c r="AB28" s="393"/>
      <c r="AC28" s="472">
        <f>AC41</f>
        <v>286477</v>
      </c>
      <c r="AD28" s="411"/>
      <c r="AE28" s="411"/>
      <c r="AF28" s="411"/>
      <c r="AG28" s="411"/>
      <c r="AH28" s="411"/>
      <c r="AI28" s="411"/>
      <c r="AJ28" s="412"/>
      <c r="AK28" s="472">
        <f t="shared" ref="AK28" si="4">AK41</f>
        <v>286477.00400000002</v>
      </c>
      <c r="AL28" s="411"/>
      <c r="AM28" s="411"/>
      <c r="AN28" s="411"/>
      <c r="AO28" s="411"/>
      <c r="AP28" s="411"/>
      <c r="AQ28" s="411"/>
      <c r="AR28" s="412"/>
      <c r="AS28" s="472">
        <f t="shared" ref="AS28" si="5">AS41</f>
        <v>286477.00400000002</v>
      </c>
      <c r="AT28" s="411"/>
      <c r="AU28" s="411"/>
      <c r="AV28" s="411"/>
      <c r="AW28" s="411"/>
      <c r="AX28" s="411"/>
      <c r="AY28" s="411"/>
      <c r="AZ28" s="412"/>
    </row>
    <row r="29" spans="1:52" s="35" customFormat="1">
      <c r="A29" s="117"/>
      <c r="B29" s="458" t="s">
        <v>291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393" t="s">
        <v>24</v>
      </c>
      <c r="AA29" s="393"/>
      <c r="AB29" s="393"/>
      <c r="AC29" s="472">
        <f>AC82</f>
        <v>81535</v>
      </c>
      <c r="AD29" s="411"/>
      <c r="AE29" s="411"/>
      <c r="AF29" s="411"/>
      <c r="AG29" s="411"/>
      <c r="AH29" s="411"/>
      <c r="AI29" s="411"/>
      <c r="AJ29" s="412"/>
      <c r="AK29" s="472">
        <f t="shared" ref="AK29" si="6">AK82</f>
        <v>81535.334999999992</v>
      </c>
      <c r="AL29" s="411"/>
      <c r="AM29" s="411"/>
      <c r="AN29" s="411"/>
      <c r="AO29" s="411"/>
      <c r="AP29" s="411"/>
      <c r="AQ29" s="411"/>
      <c r="AR29" s="412"/>
      <c r="AS29" s="472">
        <f t="shared" ref="AS29" si="7">AS82</f>
        <v>81535.334999999992</v>
      </c>
      <c r="AT29" s="411"/>
      <c r="AU29" s="411"/>
      <c r="AV29" s="411"/>
      <c r="AW29" s="411"/>
      <c r="AX29" s="411"/>
      <c r="AY29" s="411"/>
      <c r="AZ29" s="412"/>
    </row>
    <row r="30" spans="1:52" s="35" customFormat="1">
      <c r="A30" s="117"/>
      <c r="B30" s="438" t="s">
        <v>142</v>
      </c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343"/>
      <c r="Z30" s="393" t="s">
        <v>25</v>
      </c>
      <c r="AA30" s="393"/>
      <c r="AB30" s="393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</row>
    <row r="31" spans="1:52" s="8" customFormat="1" ht="15" customHeight="1">
      <c r="A31" s="114"/>
      <c r="B31" s="330" t="s">
        <v>54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93"/>
      <c r="AA31" s="393"/>
      <c r="AB31" s="393"/>
      <c r="AC31" s="325">
        <f>AC28+AC29</f>
        <v>368012</v>
      </c>
      <c r="AD31" s="316"/>
      <c r="AE31" s="316"/>
      <c r="AF31" s="316"/>
      <c r="AG31" s="316"/>
      <c r="AH31" s="316"/>
      <c r="AI31" s="316"/>
      <c r="AJ31" s="316"/>
      <c r="AK31" s="325">
        <f t="shared" ref="AK31" si="8">AK28+AK29</f>
        <v>368012.33900000004</v>
      </c>
      <c r="AL31" s="316"/>
      <c r="AM31" s="316"/>
      <c r="AN31" s="316"/>
      <c r="AO31" s="316"/>
      <c r="AP31" s="316"/>
      <c r="AQ31" s="316"/>
      <c r="AR31" s="316"/>
      <c r="AS31" s="325">
        <f t="shared" ref="AS31" si="9">AS28+AS29</f>
        <v>368012.33900000004</v>
      </c>
      <c r="AT31" s="316"/>
      <c r="AU31" s="316"/>
      <c r="AV31" s="316"/>
      <c r="AW31" s="316"/>
      <c r="AX31" s="316"/>
      <c r="AY31" s="316"/>
      <c r="AZ31" s="316"/>
    </row>
    <row r="32" spans="1:52" s="8" customFormat="1" ht="7.5" customHeight="1">
      <c r="A32" s="114"/>
      <c r="B32" s="14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129"/>
      <c r="AA32" s="129"/>
      <c r="AB32" s="129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</row>
    <row r="33" spans="1:62" s="8" customFormat="1" ht="16.5" customHeight="1">
      <c r="A33" s="114"/>
      <c r="B33" s="437" t="s">
        <v>312</v>
      </c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</row>
    <row r="34" spans="1:62" s="8" customFormat="1" ht="7.5" hidden="1" customHeight="1">
      <c r="A34" s="115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</row>
    <row r="35" spans="1:62" s="8" customFormat="1" ht="19.5" customHeight="1">
      <c r="A35" s="114"/>
      <c r="B35" s="316" t="s">
        <v>84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 t="s">
        <v>66</v>
      </c>
      <c r="AA35" s="316"/>
      <c r="AB35" s="316"/>
      <c r="AC35" s="316" t="s">
        <v>5</v>
      </c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</row>
    <row r="36" spans="1:62" s="8" customFormat="1" ht="24.95" customHeight="1">
      <c r="A36" s="114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 t="s">
        <v>581</v>
      </c>
      <c r="AD36" s="316"/>
      <c r="AE36" s="316"/>
      <c r="AF36" s="316"/>
      <c r="AG36" s="316"/>
      <c r="AH36" s="316"/>
      <c r="AI36" s="316"/>
      <c r="AJ36" s="316"/>
      <c r="AK36" s="316" t="s">
        <v>582</v>
      </c>
      <c r="AL36" s="316"/>
      <c r="AM36" s="316"/>
      <c r="AN36" s="316"/>
      <c r="AO36" s="316"/>
      <c r="AP36" s="316"/>
      <c r="AQ36" s="316"/>
      <c r="AR36" s="316"/>
      <c r="AS36" s="316" t="s">
        <v>583</v>
      </c>
      <c r="AT36" s="316"/>
      <c r="AU36" s="316"/>
      <c r="AV36" s="316"/>
      <c r="AW36" s="316"/>
      <c r="AX36" s="316"/>
      <c r="AY36" s="316"/>
      <c r="AZ36" s="316"/>
    </row>
    <row r="37" spans="1:62" s="8" customFormat="1" ht="24.95" customHeight="1">
      <c r="A37" s="114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</row>
    <row r="38" spans="1:62" s="10" customFormat="1" ht="15" customHeight="1">
      <c r="A38" s="112"/>
      <c r="B38" s="336">
        <v>1</v>
      </c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 t="s">
        <v>69</v>
      </c>
      <c r="AA38" s="336"/>
      <c r="AB38" s="336"/>
      <c r="AC38" s="336" t="s">
        <v>9</v>
      </c>
      <c r="AD38" s="336"/>
      <c r="AE38" s="336"/>
      <c r="AF38" s="336"/>
      <c r="AG38" s="336"/>
      <c r="AH38" s="336"/>
      <c r="AI38" s="336"/>
      <c r="AJ38" s="336"/>
      <c r="AK38" s="336" t="s">
        <v>10</v>
      </c>
      <c r="AL38" s="336"/>
      <c r="AM38" s="336"/>
      <c r="AN38" s="336"/>
      <c r="AO38" s="336"/>
      <c r="AP38" s="336"/>
      <c r="AQ38" s="336"/>
      <c r="AR38" s="336"/>
      <c r="AS38" s="336" t="s">
        <v>11</v>
      </c>
      <c r="AT38" s="336"/>
      <c r="AU38" s="336"/>
      <c r="AV38" s="336"/>
      <c r="AW38" s="336"/>
      <c r="AX38" s="336"/>
      <c r="AY38" s="336"/>
      <c r="AZ38" s="336"/>
      <c r="BA38" s="25"/>
    </row>
    <row r="39" spans="1:62" s="10" customFormat="1" ht="18" customHeight="1">
      <c r="A39" s="112"/>
      <c r="B39" s="487" t="s">
        <v>405</v>
      </c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9"/>
      <c r="Z39" s="336" t="s">
        <v>23</v>
      </c>
      <c r="AA39" s="336"/>
      <c r="AB39" s="336"/>
      <c r="AC39" s="325">
        <f>AW51</f>
        <v>286477</v>
      </c>
      <c r="AD39" s="316"/>
      <c r="AE39" s="316"/>
      <c r="AF39" s="316"/>
      <c r="AG39" s="316"/>
      <c r="AH39" s="316"/>
      <c r="AI39" s="316"/>
      <c r="AJ39" s="316"/>
      <c r="AK39" s="325">
        <f>AW61</f>
        <v>286477.00400000002</v>
      </c>
      <c r="AL39" s="316"/>
      <c r="AM39" s="316"/>
      <c r="AN39" s="316"/>
      <c r="AO39" s="316"/>
      <c r="AP39" s="316"/>
      <c r="AQ39" s="316"/>
      <c r="AR39" s="316"/>
      <c r="AS39" s="325">
        <f>AW71</f>
        <v>286477.00400000002</v>
      </c>
      <c r="AT39" s="316"/>
      <c r="AU39" s="316"/>
      <c r="AV39" s="316"/>
      <c r="AW39" s="316"/>
      <c r="AX39" s="316"/>
      <c r="AY39" s="316"/>
      <c r="AZ39" s="316"/>
    </row>
    <row r="40" spans="1:62" s="11" customFormat="1" ht="18" hidden="1" customHeight="1">
      <c r="A40" s="114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393" t="s">
        <v>24</v>
      </c>
      <c r="AA40" s="393"/>
      <c r="AB40" s="393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</row>
    <row r="41" spans="1:62" s="11" customFormat="1" ht="18" customHeight="1">
      <c r="A41" s="114"/>
      <c r="B41" s="330" t="s">
        <v>80</v>
      </c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93" t="s">
        <v>138</v>
      </c>
      <c r="AA41" s="393"/>
      <c r="AB41" s="393"/>
      <c r="AC41" s="325">
        <f>AC39</f>
        <v>286477</v>
      </c>
      <c r="AD41" s="316"/>
      <c r="AE41" s="316"/>
      <c r="AF41" s="316"/>
      <c r="AG41" s="316"/>
      <c r="AH41" s="316"/>
      <c r="AI41" s="316"/>
      <c r="AJ41" s="316"/>
      <c r="AK41" s="325">
        <f>AK39</f>
        <v>286477.00400000002</v>
      </c>
      <c r="AL41" s="316"/>
      <c r="AM41" s="316"/>
      <c r="AN41" s="316"/>
      <c r="AO41" s="316"/>
      <c r="AP41" s="316"/>
      <c r="AQ41" s="316"/>
      <c r="AR41" s="316"/>
      <c r="AS41" s="325">
        <f>AS39</f>
        <v>286477.00400000002</v>
      </c>
      <c r="AT41" s="316"/>
      <c r="AU41" s="316"/>
      <c r="AV41" s="316"/>
      <c r="AW41" s="316"/>
      <c r="AX41" s="316"/>
      <c r="AY41" s="316"/>
      <c r="AZ41" s="316"/>
    </row>
    <row r="42" spans="1:62" s="8" customFormat="1" ht="6" customHeight="1">
      <c r="A42" s="114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</row>
    <row r="43" spans="1:62" s="18" customFormat="1" ht="14.25">
      <c r="A43" s="162"/>
      <c r="B43" s="485" t="s">
        <v>164</v>
      </c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485"/>
      <c r="AM43" s="485"/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  <c r="AX43" s="485"/>
      <c r="AY43" s="485"/>
      <c r="AZ43" s="485"/>
      <c r="BA43" s="485"/>
      <c r="BB43" s="485"/>
      <c r="BC43" s="485"/>
      <c r="BD43" s="485"/>
      <c r="BE43" s="485"/>
      <c r="BF43" s="485"/>
    </row>
    <row r="44" spans="1:62" s="17" customFormat="1" ht="15.75" customHeight="1">
      <c r="A44" s="114"/>
      <c r="B44" s="484" t="s">
        <v>598</v>
      </c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  <c r="AA44" s="484"/>
      <c r="AB44" s="484"/>
      <c r="AC44" s="484"/>
      <c r="AD44" s="484"/>
      <c r="AE44" s="484"/>
      <c r="AF44" s="484"/>
      <c r="AG44" s="484"/>
      <c r="AH44" s="484"/>
      <c r="AI44" s="484"/>
      <c r="AJ44" s="484"/>
      <c r="AK44" s="484"/>
      <c r="AL44" s="484"/>
      <c r="AM44" s="484"/>
      <c r="AN44" s="484"/>
      <c r="AO44" s="484"/>
      <c r="AP44" s="484"/>
      <c r="AQ44" s="484"/>
      <c r="AR44" s="484"/>
      <c r="AS44" s="484"/>
      <c r="AT44" s="484"/>
      <c r="AU44" s="484"/>
      <c r="AV44" s="484"/>
      <c r="AW44" s="484"/>
      <c r="AX44" s="484"/>
      <c r="AY44" s="484"/>
      <c r="AZ44" s="484"/>
      <c r="BA44" s="484"/>
      <c r="BB44" s="484"/>
      <c r="BC44" s="484"/>
      <c r="BD44" s="484"/>
      <c r="BE44" s="484"/>
      <c r="BF44" s="484"/>
    </row>
    <row r="45" spans="1:62" s="8" customFormat="1" ht="8.1" customHeight="1">
      <c r="A45" s="114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 s="17" customFormat="1" ht="50.1" customHeight="1">
      <c r="A46" s="115"/>
      <c r="B46" s="316" t="s">
        <v>84</v>
      </c>
      <c r="C46" s="316"/>
      <c r="D46" s="316"/>
      <c r="E46" s="316"/>
      <c r="F46" s="316" t="s">
        <v>198</v>
      </c>
      <c r="G46" s="316"/>
      <c r="H46" s="316"/>
      <c r="I46" s="316"/>
      <c r="J46" s="316"/>
      <c r="K46" s="316"/>
      <c r="L46" s="316"/>
      <c r="M46" s="316"/>
      <c r="N46" s="316" t="s">
        <v>85</v>
      </c>
      <c r="O46" s="316"/>
      <c r="P46" s="316"/>
      <c r="Q46" s="316"/>
      <c r="R46" s="316"/>
      <c r="S46" s="316"/>
      <c r="T46" s="316"/>
      <c r="U46" s="316" t="s">
        <v>219</v>
      </c>
      <c r="V46" s="316"/>
      <c r="W46" s="316"/>
      <c r="X46" s="316" t="s">
        <v>105</v>
      </c>
      <c r="Y46" s="316"/>
      <c r="Z46" s="316"/>
      <c r="AA46" s="316"/>
      <c r="AB46" s="316" t="s">
        <v>86</v>
      </c>
      <c r="AC46" s="316"/>
      <c r="AD46" s="316"/>
      <c r="AE46" s="316" t="s">
        <v>220</v>
      </c>
      <c r="AF46" s="316"/>
      <c r="AG46" s="316"/>
      <c r="AH46" s="316"/>
      <c r="AI46" s="316" t="s">
        <v>87</v>
      </c>
      <c r="AJ46" s="316"/>
      <c r="AK46" s="316"/>
      <c r="AL46" s="316"/>
      <c r="AM46" s="316"/>
      <c r="AN46" s="316"/>
      <c r="AO46" s="316"/>
      <c r="AP46" s="316"/>
      <c r="AQ46" s="316" t="s">
        <v>202</v>
      </c>
      <c r="AR46" s="316"/>
      <c r="AS46" s="316"/>
      <c r="AT46" s="316"/>
      <c r="AU46" s="316" t="s">
        <v>4</v>
      </c>
      <c r="AV46" s="316"/>
      <c r="AW46" s="316" t="s">
        <v>201</v>
      </c>
      <c r="AX46" s="316"/>
      <c r="AY46" s="316"/>
      <c r="AZ46" s="316"/>
      <c r="BA46" s="24"/>
      <c r="BB46" s="24"/>
      <c r="BC46" s="24"/>
      <c r="BD46" s="24"/>
      <c r="BE46" s="24"/>
      <c r="BF46" s="24"/>
      <c r="BG46" s="26"/>
      <c r="BH46" s="26"/>
      <c r="BI46" s="26"/>
      <c r="BJ46" s="26"/>
    </row>
    <row r="47" spans="1:62" s="17" customFormat="1" ht="141" customHeight="1">
      <c r="A47" s="115"/>
      <c r="B47" s="316"/>
      <c r="C47" s="316"/>
      <c r="D47" s="316"/>
      <c r="E47" s="316"/>
      <c r="F47" s="316" t="s">
        <v>6</v>
      </c>
      <c r="G47" s="316"/>
      <c r="H47" s="316"/>
      <c r="I47" s="316"/>
      <c r="J47" s="316" t="s">
        <v>88</v>
      </c>
      <c r="K47" s="316"/>
      <c r="L47" s="316"/>
      <c r="M47" s="316"/>
      <c r="N47" s="316" t="s">
        <v>89</v>
      </c>
      <c r="O47" s="316"/>
      <c r="P47" s="316"/>
      <c r="Q47" s="316" t="s">
        <v>200</v>
      </c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 t="s">
        <v>199</v>
      </c>
      <c r="AJ47" s="316"/>
      <c r="AK47" s="316"/>
      <c r="AL47" s="316"/>
      <c r="AM47" s="316" t="s">
        <v>194</v>
      </c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24"/>
      <c r="BB47" s="24"/>
      <c r="BC47" s="24"/>
      <c r="BD47" s="24"/>
      <c r="BE47" s="24"/>
      <c r="BF47" s="24"/>
      <c r="BG47" s="26"/>
      <c r="BH47" s="26"/>
      <c r="BI47" s="26"/>
      <c r="BJ47" s="26"/>
    </row>
    <row r="48" spans="1:62" s="17" customFormat="1">
      <c r="A48" s="115"/>
      <c r="B48" s="322">
        <v>1</v>
      </c>
      <c r="C48" s="322"/>
      <c r="D48" s="322"/>
      <c r="E48" s="322"/>
      <c r="F48" s="322">
        <v>2</v>
      </c>
      <c r="G48" s="322"/>
      <c r="H48" s="322"/>
      <c r="I48" s="322"/>
      <c r="J48" s="322">
        <v>3</v>
      </c>
      <c r="K48" s="322"/>
      <c r="L48" s="322"/>
      <c r="M48" s="322"/>
      <c r="N48" s="322">
        <v>4</v>
      </c>
      <c r="O48" s="322"/>
      <c r="P48" s="322"/>
      <c r="Q48" s="322">
        <v>5</v>
      </c>
      <c r="R48" s="322"/>
      <c r="S48" s="322"/>
      <c r="T48" s="322"/>
      <c r="U48" s="322">
        <v>6</v>
      </c>
      <c r="V48" s="322"/>
      <c r="W48" s="322"/>
      <c r="X48" s="322">
        <v>7</v>
      </c>
      <c r="Y48" s="322"/>
      <c r="Z48" s="322"/>
      <c r="AA48" s="322"/>
      <c r="AB48" s="322">
        <v>8</v>
      </c>
      <c r="AC48" s="322"/>
      <c r="AD48" s="322"/>
      <c r="AE48" s="322">
        <v>9</v>
      </c>
      <c r="AF48" s="322"/>
      <c r="AG48" s="322"/>
      <c r="AH48" s="322"/>
      <c r="AI48" s="322">
        <v>10</v>
      </c>
      <c r="AJ48" s="322"/>
      <c r="AK48" s="322"/>
      <c r="AL48" s="322"/>
      <c r="AM48" s="322">
        <v>11</v>
      </c>
      <c r="AN48" s="322"/>
      <c r="AO48" s="322"/>
      <c r="AP48" s="322"/>
      <c r="AQ48" s="322">
        <v>12</v>
      </c>
      <c r="AR48" s="322"/>
      <c r="AS48" s="322"/>
      <c r="AT48" s="322"/>
      <c r="AU48" s="322">
        <v>13</v>
      </c>
      <c r="AV48" s="322"/>
      <c r="AW48" s="322">
        <v>14</v>
      </c>
      <c r="AX48" s="322"/>
      <c r="AY48" s="322"/>
      <c r="AZ48" s="322"/>
      <c r="BA48" s="25"/>
      <c r="BB48" s="25"/>
      <c r="BC48" s="25"/>
      <c r="BD48" s="25"/>
      <c r="BE48" s="25"/>
      <c r="BF48" s="25"/>
      <c r="BG48" s="26"/>
      <c r="BH48" s="26"/>
      <c r="BI48" s="26"/>
      <c r="BJ48" s="26"/>
    </row>
    <row r="49" spans="1:62" s="17" customFormat="1">
      <c r="A49" s="115"/>
      <c r="B49" s="322">
        <v>41633000</v>
      </c>
      <c r="C49" s="322"/>
      <c r="D49" s="322"/>
      <c r="E49" s="322"/>
      <c r="F49" s="476">
        <v>13021682</v>
      </c>
      <c r="G49" s="476"/>
      <c r="H49" s="476"/>
      <c r="I49" s="476"/>
      <c r="J49" s="476">
        <f>F49</f>
        <v>13021682</v>
      </c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476">
        <f>F49</f>
        <v>13021682</v>
      </c>
      <c r="V49" s="322"/>
      <c r="W49" s="322"/>
      <c r="X49" s="322"/>
      <c r="Y49" s="322"/>
      <c r="Z49" s="322"/>
      <c r="AA49" s="322"/>
      <c r="AB49" s="322">
        <v>2.2000000000000002</v>
      </c>
      <c r="AC49" s="322"/>
      <c r="AD49" s="322"/>
      <c r="AE49" s="476">
        <v>286477</v>
      </c>
      <c r="AF49" s="476"/>
      <c r="AG49" s="476"/>
      <c r="AH49" s="476"/>
      <c r="AI49" s="322"/>
      <c r="AJ49" s="322"/>
      <c r="AK49" s="322"/>
      <c r="AL49" s="322"/>
      <c r="AM49" s="322">
        <v>286477</v>
      </c>
      <c r="AN49" s="322"/>
      <c r="AO49" s="322"/>
      <c r="AP49" s="322"/>
      <c r="AQ49" s="322"/>
      <c r="AR49" s="322"/>
      <c r="AS49" s="322"/>
      <c r="AT49" s="322"/>
      <c r="AU49" s="409" t="s">
        <v>23</v>
      </c>
      <c r="AV49" s="409"/>
      <c r="AW49" s="476">
        <f>AE49</f>
        <v>286477</v>
      </c>
      <c r="AX49" s="322"/>
      <c r="AY49" s="322"/>
      <c r="AZ49" s="322"/>
      <c r="BA49" s="25"/>
      <c r="BB49" s="25"/>
      <c r="BC49" s="25"/>
      <c r="BD49" s="25"/>
      <c r="BE49" s="25"/>
      <c r="BF49" s="25"/>
      <c r="BG49" s="26"/>
      <c r="BH49" s="26"/>
      <c r="BI49" s="26"/>
      <c r="BJ49" s="26"/>
    </row>
    <row r="50" spans="1:62" s="17" customFormat="1" hidden="1">
      <c r="A50" s="115"/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409" t="s">
        <v>24</v>
      </c>
      <c r="AV50" s="409"/>
      <c r="AW50" s="322"/>
      <c r="AX50" s="322"/>
      <c r="AY50" s="322"/>
      <c r="AZ50" s="322"/>
      <c r="BA50" s="25"/>
      <c r="BB50" s="25"/>
      <c r="BC50" s="25"/>
      <c r="BD50" s="25"/>
      <c r="BE50" s="25"/>
      <c r="BF50" s="25"/>
      <c r="BG50" s="26"/>
      <c r="BH50" s="26"/>
      <c r="BI50" s="26"/>
      <c r="BJ50" s="26"/>
    </row>
    <row r="51" spans="1:62" s="17" customFormat="1">
      <c r="A51" s="114"/>
      <c r="B51" s="477" t="s">
        <v>80</v>
      </c>
      <c r="C51" s="477"/>
      <c r="D51" s="477"/>
      <c r="E51" s="477"/>
      <c r="F51" s="476">
        <f>F49</f>
        <v>13021682</v>
      </c>
      <c r="G51" s="322"/>
      <c r="H51" s="322"/>
      <c r="I51" s="322"/>
      <c r="J51" s="476">
        <f>J49</f>
        <v>13021682</v>
      </c>
      <c r="K51" s="322"/>
      <c r="L51" s="322"/>
      <c r="M51" s="322"/>
      <c r="N51" s="321" t="s">
        <v>26</v>
      </c>
      <c r="O51" s="321"/>
      <c r="P51" s="321"/>
      <c r="Q51" s="322"/>
      <c r="R51" s="322"/>
      <c r="S51" s="322"/>
      <c r="T51" s="322"/>
      <c r="U51" s="476">
        <f>U49</f>
        <v>13021682</v>
      </c>
      <c r="V51" s="322"/>
      <c r="W51" s="322"/>
      <c r="X51" s="321" t="s">
        <v>26</v>
      </c>
      <c r="Y51" s="321"/>
      <c r="Z51" s="321"/>
      <c r="AA51" s="321"/>
      <c r="AB51" s="321" t="s">
        <v>26</v>
      </c>
      <c r="AC51" s="321"/>
      <c r="AD51" s="321"/>
      <c r="AE51" s="476">
        <f>AE49</f>
        <v>286477</v>
      </c>
      <c r="AF51" s="322"/>
      <c r="AG51" s="322"/>
      <c r="AH51" s="322"/>
      <c r="AI51" s="321" t="s">
        <v>26</v>
      </c>
      <c r="AJ51" s="321"/>
      <c r="AK51" s="321"/>
      <c r="AL51" s="321"/>
      <c r="AM51" s="322">
        <f>AM49</f>
        <v>286477</v>
      </c>
      <c r="AN51" s="322"/>
      <c r="AO51" s="322"/>
      <c r="AP51" s="322"/>
      <c r="AQ51" s="322"/>
      <c r="AR51" s="322"/>
      <c r="AS51" s="322"/>
      <c r="AT51" s="322"/>
      <c r="AU51" s="322">
        <v>9000</v>
      </c>
      <c r="AV51" s="322"/>
      <c r="AW51" s="476">
        <f>AW49</f>
        <v>286477</v>
      </c>
      <c r="AX51" s="322"/>
      <c r="AY51" s="322"/>
      <c r="AZ51" s="322"/>
      <c r="BA51" s="25"/>
      <c r="BB51" s="25"/>
      <c r="BC51" s="25"/>
      <c r="BD51" s="25"/>
      <c r="BE51" s="25"/>
      <c r="BF51" s="25"/>
      <c r="BG51" s="26"/>
      <c r="BH51" s="26"/>
      <c r="BI51" s="26"/>
      <c r="BJ51" s="26"/>
    </row>
    <row r="52" spans="1:62" ht="6" customHeight="1"/>
    <row r="53" spans="1:62" s="17" customFormat="1" ht="15.75" customHeight="1">
      <c r="A53" s="114"/>
      <c r="B53" s="484" t="s">
        <v>597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  <c r="AP53" s="484"/>
      <c r="AQ53" s="484"/>
      <c r="AR53" s="484"/>
      <c r="AS53" s="484"/>
      <c r="AT53" s="484"/>
      <c r="AU53" s="484"/>
      <c r="AV53" s="484"/>
      <c r="AW53" s="484"/>
      <c r="AX53" s="484"/>
      <c r="AY53" s="484"/>
      <c r="AZ53" s="484"/>
      <c r="BA53" s="484"/>
      <c r="BB53" s="484"/>
      <c r="BC53" s="484"/>
      <c r="BD53" s="484"/>
      <c r="BE53" s="484"/>
      <c r="BF53" s="484"/>
    </row>
    <row r="54" spans="1:62" s="8" customFormat="1" ht="6" customHeight="1">
      <c r="A54" s="114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 s="17" customFormat="1" ht="50.1" customHeight="1">
      <c r="A55" s="115"/>
      <c r="B55" s="316" t="s">
        <v>84</v>
      </c>
      <c r="C55" s="316"/>
      <c r="D55" s="316"/>
      <c r="E55" s="316"/>
      <c r="F55" s="316" t="s">
        <v>198</v>
      </c>
      <c r="G55" s="316"/>
      <c r="H55" s="316"/>
      <c r="I55" s="316"/>
      <c r="J55" s="316"/>
      <c r="K55" s="316"/>
      <c r="L55" s="316"/>
      <c r="M55" s="316"/>
      <c r="N55" s="316" t="s">
        <v>85</v>
      </c>
      <c r="O55" s="316"/>
      <c r="P55" s="316"/>
      <c r="Q55" s="316"/>
      <c r="R55" s="316"/>
      <c r="S55" s="316"/>
      <c r="T55" s="316"/>
      <c r="U55" s="316" t="s">
        <v>219</v>
      </c>
      <c r="V55" s="316"/>
      <c r="W55" s="316"/>
      <c r="X55" s="316" t="s">
        <v>105</v>
      </c>
      <c r="Y55" s="316"/>
      <c r="Z55" s="316"/>
      <c r="AA55" s="316"/>
      <c r="AB55" s="316" t="s">
        <v>86</v>
      </c>
      <c r="AC55" s="316"/>
      <c r="AD55" s="316"/>
      <c r="AE55" s="316" t="s">
        <v>220</v>
      </c>
      <c r="AF55" s="316"/>
      <c r="AG55" s="316"/>
      <c r="AH55" s="316"/>
      <c r="AI55" s="316" t="s">
        <v>87</v>
      </c>
      <c r="AJ55" s="316"/>
      <c r="AK55" s="316"/>
      <c r="AL55" s="316"/>
      <c r="AM55" s="316"/>
      <c r="AN55" s="316"/>
      <c r="AO55" s="316"/>
      <c r="AP55" s="316"/>
      <c r="AQ55" s="316" t="s">
        <v>202</v>
      </c>
      <c r="AR55" s="316"/>
      <c r="AS55" s="316"/>
      <c r="AT55" s="316"/>
      <c r="AU55" s="316" t="s">
        <v>4</v>
      </c>
      <c r="AV55" s="316"/>
      <c r="AW55" s="316" t="s">
        <v>201</v>
      </c>
      <c r="AX55" s="316"/>
      <c r="AY55" s="316"/>
      <c r="AZ55" s="316"/>
      <c r="BA55" s="24"/>
      <c r="BB55" s="24"/>
      <c r="BC55" s="24"/>
      <c r="BD55" s="24"/>
      <c r="BE55" s="24"/>
      <c r="BF55" s="24"/>
      <c r="BG55" s="26"/>
      <c r="BH55" s="26"/>
      <c r="BI55" s="26"/>
      <c r="BJ55" s="26"/>
    </row>
    <row r="56" spans="1:62" s="17" customFormat="1" ht="141" customHeight="1">
      <c r="A56" s="115"/>
      <c r="B56" s="316"/>
      <c r="C56" s="316"/>
      <c r="D56" s="316"/>
      <c r="E56" s="316"/>
      <c r="F56" s="316" t="s">
        <v>6</v>
      </c>
      <c r="G56" s="316"/>
      <c r="H56" s="316"/>
      <c r="I56" s="316"/>
      <c r="J56" s="316" t="s">
        <v>88</v>
      </c>
      <c r="K56" s="316"/>
      <c r="L56" s="316"/>
      <c r="M56" s="316"/>
      <c r="N56" s="316" t="s">
        <v>89</v>
      </c>
      <c r="O56" s="316"/>
      <c r="P56" s="316"/>
      <c r="Q56" s="316" t="s">
        <v>200</v>
      </c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 t="s">
        <v>199</v>
      </c>
      <c r="AJ56" s="316"/>
      <c r="AK56" s="316"/>
      <c r="AL56" s="316"/>
      <c r="AM56" s="316" t="s">
        <v>194</v>
      </c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24"/>
      <c r="BB56" s="24"/>
      <c r="BC56" s="24"/>
      <c r="BD56" s="24"/>
      <c r="BE56" s="24"/>
      <c r="BF56" s="24"/>
      <c r="BG56" s="26"/>
      <c r="BH56" s="26"/>
      <c r="BI56" s="26"/>
      <c r="BJ56" s="26"/>
    </row>
    <row r="57" spans="1:62" s="17" customFormat="1">
      <c r="A57" s="115"/>
      <c r="B57" s="322">
        <v>1</v>
      </c>
      <c r="C57" s="322"/>
      <c r="D57" s="322"/>
      <c r="E57" s="322"/>
      <c r="F57" s="322">
        <v>2</v>
      </c>
      <c r="G57" s="322"/>
      <c r="H57" s="322"/>
      <c r="I57" s="322"/>
      <c r="J57" s="322">
        <v>3</v>
      </c>
      <c r="K57" s="322"/>
      <c r="L57" s="322"/>
      <c r="M57" s="322"/>
      <c r="N57" s="322">
        <v>4</v>
      </c>
      <c r="O57" s="322"/>
      <c r="P57" s="322"/>
      <c r="Q57" s="322">
        <v>5</v>
      </c>
      <c r="R57" s="322"/>
      <c r="S57" s="322"/>
      <c r="T57" s="322"/>
      <c r="U57" s="322">
        <v>6</v>
      </c>
      <c r="V57" s="322"/>
      <c r="W57" s="322"/>
      <c r="X57" s="322">
        <v>7</v>
      </c>
      <c r="Y57" s="322"/>
      <c r="Z57" s="322"/>
      <c r="AA57" s="322"/>
      <c r="AB57" s="322">
        <v>8</v>
      </c>
      <c r="AC57" s="322"/>
      <c r="AD57" s="322"/>
      <c r="AE57" s="322">
        <v>9</v>
      </c>
      <c r="AF57" s="322"/>
      <c r="AG57" s="322"/>
      <c r="AH57" s="322"/>
      <c r="AI57" s="322">
        <v>10</v>
      </c>
      <c r="AJ57" s="322"/>
      <c r="AK57" s="322"/>
      <c r="AL57" s="322"/>
      <c r="AM57" s="322">
        <v>11</v>
      </c>
      <c r="AN57" s="322"/>
      <c r="AO57" s="322"/>
      <c r="AP57" s="322"/>
      <c r="AQ57" s="322">
        <v>12</v>
      </c>
      <c r="AR57" s="322"/>
      <c r="AS57" s="322"/>
      <c r="AT57" s="322"/>
      <c r="AU57" s="322">
        <v>13</v>
      </c>
      <c r="AV57" s="322"/>
      <c r="AW57" s="322">
        <v>14</v>
      </c>
      <c r="AX57" s="322"/>
      <c r="AY57" s="322"/>
      <c r="AZ57" s="322"/>
      <c r="BA57" s="25"/>
      <c r="BB57" s="25"/>
      <c r="BC57" s="25"/>
      <c r="BD57" s="25"/>
      <c r="BE57" s="25"/>
      <c r="BF57" s="25"/>
      <c r="BG57" s="26"/>
      <c r="BH57" s="26"/>
      <c r="BI57" s="26"/>
      <c r="BJ57" s="26"/>
    </row>
    <row r="58" spans="1:62" s="17" customFormat="1">
      <c r="A58" s="115"/>
      <c r="B58" s="322">
        <v>41633408101</v>
      </c>
      <c r="C58" s="322"/>
      <c r="D58" s="322"/>
      <c r="E58" s="322"/>
      <c r="F58" s="476">
        <v>13021682</v>
      </c>
      <c r="G58" s="476"/>
      <c r="H58" s="476"/>
      <c r="I58" s="476"/>
      <c r="J58" s="476">
        <f>F58</f>
        <v>13021682</v>
      </c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476">
        <f>F58</f>
        <v>13021682</v>
      </c>
      <c r="V58" s="322"/>
      <c r="W58" s="322"/>
      <c r="X58" s="322"/>
      <c r="Y58" s="322"/>
      <c r="Z58" s="322"/>
      <c r="AA58" s="322"/>
      <c r="AB58" s="322">
        <v>2.2000000000000002</v>
      </c>
      <c r="AC58" s="322"/>
      <c r="AD58" s="322"/>
      <c r="AE58" s="476">
        <f>U58*AB58/100</f>
        <v>286477.00400000002</v>
      </c>
      <c r="AF58" s="476"/>
      <c r="AG58" s="476"/>
      <c r="AH58" s="476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409" t="s">
        <v>23</v>
      </c>
      <c r="AV58" s="409"/>
      <c r="AW58" s="476">
        <f>AE58</f>
        <v>286477.00400000002</v>
      </c>
      <c r="AX58" s="322"/>
      <c r="AY58" s="322"/>
      <c r="AZ58" s="322"/>
      <c r="BA58" s="25"/>
      <c r="BB58" s="25"/>
      <c r="BC58" s="25"/>
      <c r="BD58" s="25"/>
      <c r="BE58" s="25"/>
      <c r="BF58" s="25"/>
      <c r="BG58" s="26"/>
      <c r="BH58" s="26"/>
      <c r="BI58" s="26"/>
      <c r="BJ58" s="26"/>
    </row>
    <row r="59" spans="1:62" s="17" customFormat="1" hidden="1">
      <c r="A59" s="115"/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409" t="s">
        <v>24</v>
      </c>
      <c r="AV59" s="409"/>
      <c r="AW59" s="322"/>
      <c r="AX59" s="322"/>
      <c r="AY59" s="322"/>
      <c r="AZ59" s="322"/>
      <c r="BA59" s="25"/>
      <c r="BB59" s="25"/>
      <c r="BC59" s="25"/>
      <c r="BD59" s="25"/>
      <c r="BE59" s="25"/>
      <c r="BF59" s="25"/>
      <c r="BG59" s="26"/>
      <c r="BH59" s="26"/>
      <c r="BI59" s="26"/>
      <c r="BJ59" s="26"/>
    </row>
    <row r="60" spans="1:62" s="17" customFormat="1" hidden="1">
      <c r="A60" s="115"/>
      <c r="B60" s="322"/>
      <c r="C60" s="322"/>
      <c r="D60" s="322"/>
      <c r="E60" s="478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409" t="s">
        <v>25</v>
      </c>
      <c r="AV60" s="409"/>
      <c r="AW60" s="322"/>
      <c r="AX60" s="322"/>
      <c r="AY60" s="322"/>
      <c r="AZ60" s="322"/>
      <c r="BA60" s="25"/>
      <c r="BB60" s="25"/>
      <c r="BC60" s="25"/>
      <c r="BD60" s="25"/>
      <c r="BE60" s="25"/>
      <c r="BF60" s="25"/>
      <c r="BG60" s="26"/>
      <c r="BH60" s="26"/>
      <c r="BI60" s="26"/>
      <c r="BJ60" s="26"/>
    </row>
    <row r="61" spans="1:62" s="17" customFormat="1">
      <c r="A61" s="114"/>
      <c r="B61" s="477" t="s">
        <v>80</v>
      </c>
      <c r="C61" s="477"/>
      <c r="D61" s="477"/>
      <c r="E61" s="477"/>
      <c r="F61" s="476">
        <f>F58</f>
        <v>13021682</v>
      </c>
      <c r="G61" s="322"/>
      <c r="H61" s="322"/>
      <c r="I61" s="322"/>
      <c r="J61" s="476">
        <f>J58</f>
        <v>13021682</v>
      </c>
      <c r="K61" s="322"/>
      <c r="L61" s="322"/>
      <c r="M61" s="322"/>
      <c r="N61" s="321" t="s">
        <v>26</v>
      </c>
      <c r="O61" s="321"/>
      <c r="P61" s="321"/>
      <c r="Q61" s="322"/>
      <c r="R61" s="322"/>
      <c r="S61" s="322"/>
      <c r="T61" s="322"/>
      <c r="U61" s="476">
        <f>U58</f>
        <v>13021682</v>
      </c>
      <c r="V61" s="322"/>
      <c r="W61" s="322"/>
      <c r="X61" s="321" t="s">
        <v>26</v>
      </c>
      <c r="Y61" s="321"/>
      <c r="Z61" s="321"/>
      <c r="AA61" s="321"/>
      <c r="AB61" s="321" t="s">
        <v>26</v>
      </c>
      <c r="AC61" s="321"/>
      <c r="AD61" s="321"/>
      <c r="AE61" s="476">
        <f>AE58</f>
        <v>286477.00400000002</v>
      </c>
      <c r="AF61" s="322"/>
      <c r="AG61" s="322"/>
      <c r="AH61" s="322"/>
      <c r="AI61" s="321" t="s">
        <v>26</v>
      </c>
      <c r="AJ61" s="321"/>
      <c r="AK61" s="321"/>
      <c r="AL61" s="321"/>
      <c r="AM61" s="322"/>
      <c r="AN61" s="322"/>
      <c r="AO61" s="322"/>
      <c r="AP61" s="322"/>
      <c r="AQ61" s="322"/>
      <c r="AR61" s="322"/>
      <c r="AS61" s="322"/>
      <c r="AT61" s="322"/>
      <c r="AU61" s="322">
        <v>9000</v>
      </c>
      <c r="AV61" s="322"/>
      <c r="AW61" s="476">
        <f>AW58</f>
        <v>286477.00400000002</v>
      </c>
      <c r="AX61" s="322"/>
      <c r="AY61" s="322"/>
      <c r="AZ61" s="322"/>
      <c r="BA61" s="25"/>
      <c r="BB61" s="25"/>
      <c r="BC61" s="25"/>
      <c r="BD61" s="25"/>
      <c r="BE61" s="25"/>
      <c r="BF61" s="25"/>
      <c r="BG61" s="26"/>
      <c r="BH61" s="26"/>
      <c r="BI61" s="26"/>
      <c r="BJ61" s="26"/>
    </row>
    <row r="62" spans="1:62" ht="4.5" customHeight="1"/>
    <row r="63" spans="1:62" s="17" customFormat="1" ht="15.75" customHeight="1">
      <c r="A63" s="114"/>
      <c r="B63" s="484" t="s">
        <v>596</v>
      </c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4"/>
      <c r="AZ63" s="484"/>
      <c r="BA63" s="484"/>
      <c r="BB63" s="484"/>
      <c r="BC63" s="484"/>
      <c r="BD63" s="484"/>
      <c r="BE63" s="484"/>
      <c r="BF63" s="484"/>
    </row>
    <row r="64" spans="1:62" s="8" customFormat="1" ht="8.1" customHeight="1">
      <c r="A64" s="114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  <row r="65" spans="1:62" s="17" customFormat="1" ht="50.1" customHeight="1">
      <c r="A65" s="115"/>
      <c r="B65" s="316" t="s">
        <v>84</v>
      </c>
      <c r="C65" s="316"/>
      <c r="D65" s="316"/>
      <c r="E65" s="316"/>
      <c r="F65" s="316" t="s">
        <v>198</v>
      </c>
      <c r="G65" s="316"/>
      <c r="H65" s="316"/>
      <c r="I65" s="316"/>
      <c r="J65" s="316"/>
      <c r="K65" s="316"/>
      <c r="L65" s="316"/>
      <c r="M65" s="316"/>
      <c r="N65" s="316" t="s">
        <v>85</v>
      </c>
      <c r="O65" s="316"/>
      <c r="P65" s="316"/>
      <c r="Q65" s="316"/>
      <c r="R65" s="316"/>
      <c r="S65" s="316"/>
      <c r="T65" s="316"/>
      <c r="U65" s="316" t="s">
        <v>219</v>
      </c>
      <c r="V65" s="316"/>
      <c r="W65" s="316"/>
      <c r="X65" s="316" t="s">
        <v>105</v>
      </c>
      <c r="Y65" s="316"/>
      <c r="Z65" s="316"/>
      <c r="AA65" s="316"/>
      <c r="AB65" s="316" t="s">
        <v>86</v>
      </c>
      <c r="AC65" s="316"/>
      <c r="AD65" s="316"/>
      <c r="AE65" s="316" t="s">
        <v>220</v>
      </c>
      <c r="AF65" s="316"/>
      <c r="AG65" s="316"/>
      <c r="AH65" s="316"/>
      <c r="AI65" s="316" t="s">
        <v>87</v>
      </c>
      <c r="AJ65" s="316"/>
      <c r="AK65" s="316"/>
      <c r="AL65" s="316"/>
      <c r="AM65" s="316"/>
      <c r="AN65" s="316"/>
      <c r="AO65" s="316"/>
      <c r="AP65" s="316"/>
      <c r="AQ65" s="316" t="s">
        <v>202</v>
      </c>
      <c r="AR65" s="316"/>
      <c r="AS65" s="316"/>
      <c r="AT65" s="316"/>
      <c r="AU65" s="316" t="s">
        <v>4</v>
      </c>
      <c r="AV65" s="316"/>
      <c r="AW65" s="316" t="s">
        <v>201</v>
      </c>
      <c r="AX65" s="316"/>
      <c r="AY65" s="316"/>
      <c r="AZ65" s="316"/>
      <c r="BA65" s="24"/>
      <c r="BB65" s="24"/>
      <c r="BC65" s="24"/>
      <c r="BD65" s="24"/>
      <c r="BE65" s="24"/>
      <c r="BF65" s="24"/>
      <c r="BG65" s="26"/>
      <c r="BH65" s="26"/>
      <c r="BI65" s="26"/>
      <c r="BJ65" s="26"/>
    </row>
    <row r="66" spans="1:62" s="17" customFormat="1" ht="141" customHeight="1">
      <c r="A66" s="115"/>
      <c r="B66" s="316"/>
      <c r="C66" s="316"/>
      <c r="D66" s="316"/>
      <c r="E66" s="316"/>
      <c r="F66" s="316" t="s">
        <v>6</v>
      </c>
      <c r="G66" s="316"/>
      <c r="H66" s="316"/>
      <c r="I66" s="316"/>
      <c r="J66" s="316" t="s">
        <v>88</v>
      </c>
      <c r="K66" s="316"/>
      <c r="L66" s="316"/>
      <c r="M66" s="316"/>
      <c r="N66" s="316" t="s">
        <v>89</v>
      </c>
      <c r="O66" s="316"/>
      <c r="P66" s="316"/>
      <c r="Q66" s="316" t="s">
        <v>200</v>
      </c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 t="s">
        <v>199</v>
      </c>
      <c r="AJ66" s="316"/>
      <c r="AK66" s="316"/>
      <c r="AL66" s="316"/>
      <c r="AM66" s="316" t="s">
        <v>194</v>
      </c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24"/>
      <c r="BB66" s="24"/>
      <c r="BC66" s="24"/>
      <c r="BD66" s="24"/>
      <c r="BE66" s="24"/>
      <c r="BF66" s="24"/>
      <c r="BG66" s="26"/>
      <c r="BH66" s="26"/>
      <c r="BI66" s="26"/>
      <c r="BJ66" s="26"/>
    </row>
    <row r="67" spans="1:62" s="17" customFormat="1">
      <c r="A67" s="115"/>
      <c r="B67" s="322">
        <v>1</v>
      </c>
      <c r="C67" s="322"/>
      <c r="D67" s="322"/>
      <c r="E67" s="322"/>
      <c r="F67" s="322">
        <v>2</v>
      </c>
      <c r="G67" s="322"/>
      <c r="H67" s="322"/>
      <c r="I67" s="322"/>
      <c r="J67" s="322">
        <v>3</v>
      </c>
      <c r="K67" s="322"/>
      <c r="L67" s="322"/>
      <c r="M67" s="322"/>
      <c r="N67" s="322">
        <v>4</v>
      </c>
      <c r="O67" s="322"/>
      <c r="P67" s="322"/>
      <c r="Q67" s="322">
        <v>5</v>
      </c>
      <c r="R67" s="322"/>
      <c r="S67" s="322"/>
      <c r="T67" s="322"/>
      <c r="U67" s="322">
        <v>6</v>
      </c>
      <c r="V67" s="322"/>
      <c r="W67" s="322"/>
      <c r="X67" s="322">
        <v>7</v>
      </c>
      <c r="Y67" s="322"/>
      <c r="Z67" s="322"/>
      <c r="AA67" s="322"/>
      <c r="AB67" s="322">
        <v>8</v>
      </c>
      <c r="AC67" s="322"/>
      <c r="AD67" s="322"/>
      <c r="AE67" s="322">
        <v>9</v>
      </c>
      <c r="AF67" s="322"/>
      <c r="AG67" s="322"/>
      <c r="AH67" s="322"/>
      <c r="AI67" s="322">
        <v>10</v>
      </c>
      <c r="AJ67" s="322"/>
      <c r="AK67" s="322"/>
      <c r="AL67" s="322"/>
      <c r="AM67" s="322">
        <v>11</v>
      </c>
      <c r="AN67" s="322"/>
      <c r="AO67" s="322"/>
      <c r="AP67" s="322"/>
      <c r="AQ67" s="322">
        <v>12</v>
      </c>
      <c r="AR67" s="322"/>
      <c r="AS67" s="322"/>
      <c r="AT67" s="322"/>
      <c r="AU67" s="322">
        <v>13</v>
      </c>
      <c r="AV67" s="322"/>
      <c r="AW67" s="322">
        <v>14</v>
      </c>
      <c r="AX67" s="322"/>
      <c r="AY67" s="322"/>
      <c r="AZ67" s="322"/>
      <c r="BA67" s="25"/>
      <c r="BB67" s="25"/>
      <c r="BC67" s="25"/>
      <c r="BD67" s="25"/>
      <c r="BE67" s="25"/>
      <c r="BF67" s="25"/>
      <c r="BG67" s="26"/>
      <c r="BH67" s="26"/>
      <c r="BI67" s="26"/>
      <c r="BJ67" s="26"/>
    </row>
    <row r="68" spans="1:62" s="17" customFormat="1">
      <c r="A68" s="115"/>
      <c r="B68" s="322">
        <v>41633408101</v>
      </c>
      <c r="C68" s="322"/>
      <c r="D68" s="322"/>
      <c r="E68" s="322"/>
      <c r="F68" s="476">
        <v>13021682</v>
      </c>
      <c r="G68" s="476"/>
      <c r="H68" s="476"/>
      <c r="I68" s="476"/>
      <c r="J68" s="476">
        <f>F68</f>
        <v>13021682</v>
      </c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476">
        <f>F68</f>
        <v>13021682</v>
      </c>
      <c r="V68" s="322"/>
      <c r="W68" s="322"/>
      <c r="X68" s="322"/>
      <c r="Y68" s="322"/>
      <c r="Z68" s="322"/>
      <c r="AA68" s="322"/>
      <c r="AB68" s="322">
        <v>2.2000000000000002</v>
      </c>
      <c r="AC68" s="322"/>
      <c r="AD68" s="322"/>
      <c r="AE68" s="476">
        <f>U68*AB68/100</f>
        <v>286477.00400000002</v>
      </c>
      <c r="AF68" s="476"/>
      <c r="AG68" s="476"/>
      <c r="AH68" s="476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409" t="s">
        <v>23</v>
      </c>
      <c r="AV68" s="409"/>
      <c r="AW68" s="476">
        <f>AE68</f>
        <v>286477.00400000002</v>
      </c>
      <c r="AX68" s="322"/>
      <c r="AY68" s="322"/>
      <c r="AZ68" s="322"/>
      <c r="BA68" s="25"/>
      <c r="BB68" s="25"/>
      <c r="BC68" s="25"/>
      <c r="BD68" s="25"/>
      <c r="BE68" s="25"/>
      <c r="BF68" s="25"/>
      <c r="BG68" s="26"/>
      <c r="BH68" s="26"/>
      <c r="BI68" s="26"/>
      <c r="BJ68" s="26"/>
    </row>
    <row r="69" spans="1:62" s="17" customFormat="1" hidden="1">
      <c r="A69" s="115"/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409" t="s">
        <v>24</v>
      </c>
      <c r="AV69" s="409"/>
      <c r="AW69" s="322"/>
      <c r="AX69" s="322"/>
      <c r="AY69" s="322"/>
      <c r="AZ69" s="322"/>
      <c r="BA69" s="25"/>
      <c r="BB69" s="25"/>
      <c r="BC69" s="25"/>
      <c r="BD69" s="25"/>
      <c r="BE69" s="25"/>
      <c r="BF69" s="25"/>
      <c r="BG69" s="26"/>
      <c r="BH69" s="26"/>
      <c r="BI69" s="26"/>
      <c r="BJ69" s="26"/>
    </row>
    <row r="70" spans="1:62" s="17" customFormat="1" hidden="1">
      <c r="A70" s="115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409" t="s">
        <v>25</v>
      </c>
      <c r="AV70" s="409"/>
      <c r="AW70" s="322"/>
      <c r="AX70" s="322"/>
      <c r="AY70" s="322"/>
      <c r="AZ70" s="322"/>
      <c r="BA70" s="25"/>
      <c r="BB70" s="25"/>
      <c r="BC70" s="25"/>
      <c r="BD70" s="25"/>
      <c r="BE70" s="25"/>
      <c r="BF70" s="25"/>
      <c r="BG70" s="26"/>
      <c r="BH70" s="26"/>
      <c r="BI70" s="26"/>
      <c r="BJ70" s="26"/>
    </row>
    <row r="71" spans="1:62" s="17" customFormat="1">
      <c r="A71" s="114"/>
      <c r="B71" s="477" t="s">
        <v>80</v>
      </c>
      <c r="C71" s="477"/>
      <c r="D71" s="477"/>
      <c r="E71" s="477"/>
      <c r="F71" s="476">
        <f>F68</f>
        <v>13021682</v>
      </c>
      <c r="G71" s="322"/>
      <c r="H71" s="322"/>
      <c r="I71" s="322"/>
      <c r="J71" s="476">
        <f>J68</f>
        <v>13021682</v>
      </c>
      <c r="K71" s="322"/>
      <c r="L71" s="322"/>
      <c r="M71" s="322"/>
      <c r="N71" s="321" t="s">
        <v>26</v>
      </c>
      <c r="O71" s="321"/>
      <c r="P71" s="321"/>
      <c r="Q71" s="322"/>
      <c r="R71" s="322"/>
      <c r="S71" s="322"/>
      <c r="T71" s="322"/>
      <c r="U71" s="476">
        <f>U68</f>
        <v>13021682</v>
      </c>
      <c r="V71" s="322"/>
      <c r="W71" s="322"/>
      <c r="X71" s="321" t="s">
        <v>26</v>
      </c>
      <c r="Y71" s="321"/>
      <c r="Z71" s="321"/>
      <c r="AA71" s="321"/>
      <c r="AB71" s="321" t="s">
        <v>26</v>
      </c>
      <c r="AC71" s="321"/>
      <c r="AD71" s="321"/>
      <c r="AE71" s="476">
        <f>AE68</f>
        <v>286477.00400000002</v>
      </c>
      <c r="AF71" s="322"/>
      <c r="AG71" s="322"/>
      <c r="AH71" s="322"/>
      <c r="AI71" s="321" t="s">
        <v>26</v>
      </c>
      <c r="AJ71" s="321"/>
      <c r="AK71" s="321"/>
      <c r="AL71" s="321"/>
      <c r="AM71" s="322"/>
      <c r="AN71" s="322"/>
      <c r="AO71" s="322"/>
      <c r="AP71" s="322"/>
      <c r="AQ71" s="322"/>
      <c r="AR71" s="322"/>
      <c r="AS71" s="322"/>
      <c r="AT71" s="322"/>
      <c r="AU71" s="322">
        <v>9000</v>
      </c>
      <c r="AV71" s="322"/>
      <c r="AW71" s="476">
        <f>AW68</f>
        <v>286477.00400000002</v>
      </c>
      <c r="AX71" s="322"/>
      <c r="AY71" s="322"/>
      <c r="AZ71" s="322"/>
      <c r="BA71" s="25"/>
      <c r="BB71" s="25"/>
      <c r="BC71" s="25"/>
      <c r="BD71" s="25"/>
      <c r="BE71" s="25"/>
      <c r="BF71" s="25"/>
      <c r="BG71" s="26"/>
      <c r="BH71" s="26"/>
      <c r="BI71" s="26"/>
      <c r="BJ71" s="26"/>
    </row>
    <row r="73" spans="1:62" s="8" customFormat="1" ht="18" customHeight="1">
      <c r="A73" s="114"/>
      <c r="B73" s="437" t="s">
        <v>181</v>
      </c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I73" s="437"/>
      <c r="AJ73" s="437"/>
      <c r="AK73" s="437"/>
      <c r="AL73" s="437"/>
      <c r="AM73" s="437"/>
      <c r="AN73" s="437"/>
      <c r="AO73" s="437"/>
      <c r="AP73" s="437"/>
      <c r="AQ73" s="437"/>
      <c r="AR73" s="437"/>
      <c r="AS73" s="437"/>
      <c r="AT73" s="437"/>
      <c r="AU73" s="437"/>
      <c r="AV73" s="437"/>
      <c r="AW73" s="437"/>
      <c r="AX73" s="437"/>
      <c r="AY73" s="437"/>
      <c r="AZ73" s="437"/>
    </row>
    <row r="74" spans="1:62" s="8" customFormat="1" ht="3" customHeight="1">
      <c r="A74" s="115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</row>
    <row r="75" spans="1:62" s="8" customFormat="1" ht="24.95" customHeight="1">
      <c r="A75" s="114"/>
      <c r="B75" s="316" t="s">
        <v>107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 t="s">
        <v>106</v>
      </c>
      <c r="S75" s="316"/>
      <c r="T75" s="316"/>
      <c r="U75" s="316"/>
      <c r="V75" s="316"/>
      <c r="W75" s="316"/>
      <c r="X75" s="316"/>
      <c r="Y75" s="316"/>
      <c r="Z75" s="316" t="s">
        <v>66</v>
      </c>
      <c r="AA75" s="316"/>
      <c r="AB75" s="316"/>
      <c r="AC75" s="316" t="s">
        <v>5</v>
      </c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</row>
    <row r="76" spans="1:62" s="8" customFormat="1" ht="24.95" customHeight="1">
      <c r="A76" s="114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 t="s">
        <v>581</v>
      </c>
      <c r="AD76" s="316"/>
      <c r="AE76" s="316"/>
      <c r="AF76" s="316"/>
      <c r="AG76" s="316"/>
      <c r="AH76" s="316"/>
      <c r="AI76" s="316"/>
      <c r="AJ76" s="316"/>
      <c r="AK76" s="316" t="s">
        <v>582</v>
      </c>
      <c r="AL76" s="316"/>
      <c r="AM76" s="316"/>
      <c r="AN76" s="316"/>
      <c r="AO76" s="316"/>
      <c r="AP76" s="316"/>
      <c r="AQ76" s="316"/>
      <c r="AR76" s="316"/>
      <c r="AS76" s="316" t="s">
        <v>583</v>
      </c>
      <c r="AT76" s="316"/>
      <c r="AU76" s="316"/>
      <c r="AV76" s="316"/>
      <c r="AW76" s="316"/>
      <c r="AX76" s="316"/>
      <c r="AY76" s="316"/>
      <c r="AZ76" s="316"/>
    </row>
    <row r="77" spans="1:62" s="8" customFormat="1" ht="24.95" customHeight="1">
      <c r="A77" s="114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</row>
    <row r="78" spans="1:62" s="10" customFormat="1" ht="15" customHeight="1">
      <c r="A78" s="112"/>
      <c r="B78" s="336">
        <v>1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 t="s">
        <v>69</v>
      </c>
      <c r="S78" s="336"/>
      <c r="T78" s="336"/>
      <c r="U78" s="336"/>
      <c r="V78" s="336"/>
      <c r="W78" s="336"/>
      <c r="X78" s="336"/>
      <c r="Y78" s="336"/>
      <c r="Z78" s="336" t="s">
        <v>9</v>
      </c>
      <c r="AA78" s="336"/>
      <c r="AB78" s="336"/>
      <c r="AC78" s="336" t="s">
        <v>9</v>
      </c>
      <c r="AD78" s="336"/>
      <c r="AE78" s="336"/>
      <c r="AF78" s="336"/>
      <c r="AG78" s="336"/>
      <c r="AH78" s="336"/>
      <c r="AI78" s="336"/>
      <c r="AJ78" s="336"/>
      <c r="AK78" s="336" t="s">
        <v>10</v>
      </c>
      <c r="AL78" s="336"/>
      <c r="AM78" s="336"/>
      <c r="AN78" s="336"/>
      <c r="AO78" s="336"/>
      <c r="AP78" s="336"/>
      <c r="AQ78" s="336"/>
      <c r="AR78" s="336"/>
      <c r="AS78" s="336" t="s">
        <v>11</v>
      </c>
      <c r="AT78" s="336"/>
      <c r="AU78" s="336"/>
      <c r="AV78" s="336"/>
      <c r="AW78" s="336"/>
      <c r="AX78" s="336"/>
      <c r="AY78" s="336"/>
      <c r="AZ78" s="336"/>
      <c r="BA78" s="25"/>
    </row>
    <row r="79" spans="1:62" s="10" customFormat="1" ht="18" customHeight="1">
      <c r="A79" s="112"/>
      <c r="B79" s="483" t="s">
        <v>405</v>
      </c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 t="s">
        <v>403</v>
      </c>
      <c r="S79" s="483"/>
      <c r="T79" s="483"/>
      <c r="U79" s="483"/>
      <c r="V79" s="483"/>
      <c r="W79" s="483"/>
      <c r="X79" s="483"/>
      <c r="Y79" s="483"/>
      <c r="Z79" s="336" t="s">
        <v>23</v>
      </c>
      <c r="AA79" s="336"/>
      <c r="AB79" s="336"/>
      <c r="AC79" s="325">
        <f>AW93</f>
        <v>81535</v>
      </c>
      <c r="AD79" s="316"/>
      <c r="AE79" s="316"/>
      <c r="AF79" s="316"/>
      <c r="AG79" s="316"/>
      <c r="AH79" s="316"/>
      <c r="AI79" s="316"/>
      <c r="AJ79" s="316"/>
      <c r="AK79" s="325">
        <f>AW103</f>
        <v>81535.334999999992</v>
      </c>
      <c r="AL79" s="316"/>
      <c r="AM79" s="316"/>
      <c r="AN79" s="316"/>
      <c r="AO79" s="316"/>
      <c r="AP79" s="316"/>
      <c r="AQ79" s="316"/>
      <c r="AR79" s="316"/>
      <c r="AS79" s="325">
        <f>AW114</f>
        <v>81535.334999999992</v>
      </c>
      <c r="AT79" s="316"/>
      <c r="AU79" s="316"/>
      <c r="AV79" s="316"/>
      <c r="AW79" s="316"/>
      <c r="AX79" s="316"/>
      <c r="AY79" s="316"/>
      <c r="AZ79" s="316"/>
    </row>
    <row r="80" spans="1:62" s="11" customFormat="1" ht="18" hidden="1" customHeight="1">
      <c r="A80" s="114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393" t="s">
        <v>24</v>
      </c>
      <c r="AA80" s="393"/>
      <c r="AB80" s="393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</row>
    <row r="81" spans="1:62" s="11" customFormat="1" ht="18" hidden="1" customHeight="1">
      <c r="A81" s="114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393" t="s">
        <v>25</v>
      </c>
      <c r="AA81" s="393"/>
      <c r="AB81" s="393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</row>
    <row r="82" spans="1:62" s="11" customFormat="1" ht="18" customHeight="1">
      <c r="A82" s="114"/>
      <c r="B82" s="330" t="s">
        <v>80</v>
      </c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93" t="s">
        <v>138</v>
      </c>
      <c r="AA82" s="393"/>
      <c r="AB82" s="393"/>
      <c r="AC82" s="325">
        <f>AC79</f>
        <v>81535</v>
      </c>
      <c r="AD82" s="316"/>
      <c r="AE82" s="316"/>
      <c r="AF82" s="316"/>
      <c r="AG82" s="316"/>
      <c r="AH82" s="316"/>
      <c r="AI82" s="316"/>
      <c r="AJ82" s="316"/>
      <c r="AK82" s="325">
        <f t="shared" ref="AK82" si="10">AK79</f>
        <v>81535.334999999992</v>
      </c>
      <c r="AL82" s="316"/>
      <c r="AM82" s="316"/>
      <c r="AN82" s="316"/>
      <c r="AO82" s="316"/>
      <c r="AP82" s="316"/>
      <c r="AQ82" s="316"/>
      <c r="AR82" s="316"/>
      <c r="AS82" s="325">
        <f t="shared" ref="AS82" si="11">AS79</f>
        <v>81535.334999999992</v>
      </c>
      <c r="AT82" s="316"/>
      <c r="AU82" s="316"/>
      <c r="AV82" s="316"/>
      <c r="AW82" s="316"/>
      <c r="AX82" s="316"/>
      <c r="AY82" s="316"/>
      <c r="AZ82" s="316"/>
    </row>
    <row r="83" spans="1:62" ht="6" customHeight="1"/>
    <row r="84" spans="1:62" s="11" customFormat="1" ht="15" customHeight="1">
      <c r="A84" s="114"/>
      <c r="B84" s="480" t="s">
        <v>165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480"/>
      <c r="AX84" s="480"/>
      <c r="AY84" s="480"/>
      <c r="AZ84" s="480"/>
      <c r="BA84" s="480"/>
      <c r="BB84" s="480"/>
      <c r="BC84" s="480"/>
      <c r="BD84" s="480"/>
      <c r="BE84" s="480"/>
      <c r="BF84" s="480"/>
    </row>
    <row r="85" spans="1:62" s="11" customFormat="1" ht="15" customHeight="1">
      <c r="A85" s="114"/>
      <c r="B85" s="479" t="s">
        <v>594</v>
      </c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79"/>
      <c r="AM85" s="479"/>
      <c r="AN85" s="479"/>
      <c r="AO85" s="479"/>
      <c r="AP85" s="479"/>
      <c r="AQ85" s="479"/>
      <c r="AR85" s="479"/>
      <c r="AS85" s="479"/>
      <c r="AT85" s="479"/>
      <c r="AU85" s="479"/>
      <c r="AV85" s="479"/>
      <c r="AW85" s="479"/>
      <c r="AX85" s="479"/>
      <c r="AY85" s="479"/>
      <c r="AZ85" s="479"/>
      <c r="BA85" s="479"/>
      <c r="BB85" s="479"/>
      <c r="BC85" s="479"/>
      <c r="BD85" s="479"/>
      <c r="BE85" s="479"/>
      <c r="BF85" s="479"/>
    </row>
    <row r="86" spans="1:62" s="8" customFormat="1" ht="8.1" customHeight="1">
      <c r="A86" s="114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 s="17" customFormat="1" ht="99.95" customHeight="1">
      <c r="A87" s="115"/>
      <c r="B87" s="316" t="s">
        <v>90</v>
      </c>
      <c r="C87" s="316"/>
      <c r="D87" s="316"/>
      <c r="E87" s="316"/>
      <c r="F87" s="316"/>
      <c r="G87" s="316"/>
      <c r="H87" s="316" t="s">
        <v>91</v>
      </c>
      <c r="I87" s="316"/>
      <c r="J87" s="316"/>
      <c r="K87" s="316"/>
      <c r="L87" s="316" t="s">
        <v>92</v>
      </c>
      <c r="M87" s="316"/>
      <c r="N87" s="316"/>
      <c r="O87" s="316"/>
      <c r="P87" s="316" t="s">
        <v>221</v>
      </c>
      <c r="Q87" s="316"/>
      <c r="R87" s="316"/>
      <c r="S87" s="316"/>
      <c r="T87" s="316"/>
      <c r="U87" s="316" t="s">
        <v>108</v>
      </c>
      <c r="V87" s="316"/>
      <c r="W87" s="316"/>
      <c r="X87" s="316"/>
      <c r="Y87" s="316" t="s">
        <v>109</v>
      </c>
      <c r="Z87" s="316"/>
      <c r="AA87" s="316"/>
      <c r="AB87" s="316"/>
      <c r="AC87" s="316"/>
      <c r="AD87" s="316"/>
      <c r="AE87" s="316"/>
      <c r="AF87" s="316"/>
      <c r="AG87" s="316" t="s">
        <v>111</v>
      </c>
      <c r="AH87" s="316"/>
      <c r="AI87" s="316"/>
      <c r="AJ87" s="316"/>
      <c r="AK87" s="316" t="s">
        <v>86</v>
      </c>
      <c r="AL87" s="316"/>
      <c r="AM87" s="316"/>
      <c r="AN87" s="316"/>
      <c r="AO87" s="316" t="s">
        <v>93</v>
      </c>
      <c r="AP87" s="316"/>
      <c r="AQ87" s="316"/>
      <c r="AR87" s="316"/>
      <c r="AS87" s="316" t="s">
        <v>204</v>
      </c>
      <c r="AT87" s="316"/>
      <c r="AU87" s="316"/>
      <c r="AV87" s="316"/>
      <c r="AW87" s="316" t="s">
        <v>203</v>
      </c>
      <c r="AX87" s="316"/>
      <c r="AY87" s="316"/>
      <c r="AZ87" s="316"/>
      <c r="BA87" s="24"/>
      <c r="BB87" s="24"/>
      <c r="BC87" s="24"/>
      <c r="BD87" s="24"/>
      <c r="BE87" s="24"/>
      <c r="BF87" s="24"/>
      <c r="BG87" s="26"/>
      <c r="BH87" s="26"/>
      <c r="BI87" s="26"/>
      <c r="BJ87" s="26"/>
    </row>
    <row r="88" spans="1:62" s="17" customFormat="1" ht="50.1" customHeight="1">
      <c r="A88" s="115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 t="s">
        <v>199</v>
      </c>
      <c r="Z88" s="316"/>
      <c r="AA88" s="316"/>
      <c r="AB88" s="316"/>
      <c r="AC88" s="316" t="s">
        <v>194</v>
      </c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24"/>
      <c r="BB88" s="24"/>
      <c r="BC88" s="24"/>
      <c r="BD88" s="24"/>
      <c r="BE88" s="24"/>
      <c r="BF88" s="24"/>
      <c r="BG88" s="26"/>
      <c r="BH88" s="26"/>
      <c r="BI88" s="26"/>
      <c r="BJ88" s="26"/>
    </row>
    <row r="89" spans="1:62" s="28" customFormat="1">
      <c r="A89" s="116"/>
      <c r="B89" s="322">
        <v>1</v>
      </c>
      <c r="C89" s="322"/>
      <c r="D89" s="322"/>
      <c r="E89" s="322"/>
      <c r="F89" s="322"/>
      <c r="G89" s="322"/>
      <c r="H89" s="322">
        <v>2</v>
      </c>
      <c r="I89" s="322"/>
      <c r="J89" s="322"/>
      <c r="K89" s="322"/>
      <c r="L89" s="322">
        <v>3</v>
      </c>
      <c r="M89" s="322"/>
      <c r="N89" s="322"/>
      <c r="O89" s="322"/>
      <c r="P89" s="322">
        <v>4</v>
      </c>
      <c r="Q89" s="322"/>
      <c r="R89" s="322"/>
      <c r="S89" s="322"/>
      <c r="T89" s="322"/>
      <c r="U89" s="322">
        <v>5</v>
      </c>
      <c r="V89" s="322"/>
      <c r="W89" s="322"/>
      <c r="X89" s="322"/>
      <c r="Y89" s="322">
        <v>6</v>
      </c>
      <c r="Z89" s="322"/>
      <c r="AA89" s="322"/>
      <c r="AB89" s="322"/>
      <c r="AC89" s="322">
        <v>7</v>
      </c>
      <c r="AD89" s="322"/>
      <c r="AE89" s="322"/>
      <c r="AF89" s="322"/>
      <c r="AG89" s="322">
        <v>8</v>
      </c>
      <c r="AH89" s="322"/>
      <c r="AI89" s="322"/>
      <c r="AJ89" s="322"/>
      <c r="AK89" s="322">
        <v>9</v>
      </c>
      <c r="AL89" s="322"/>
      <c r="AM89" s="322"/>
      <c r="AN89" s="322"/>
      <c r="AO89" s="322">
        <v>10</v>
      </c>
      <c r="AP89" s="322"/>
      <c r="AQ89" s="322"/>
      <c r="AR89" s="322"/>
      <c r="AS89" s="322">
        <v>11</v>
      </c>
      <c r="AT89" s="322"/>
      <c r="AU89" s="322"/>
      <c r="AV89" s="322"/>
      <c r="AW89" s="322">
        <v>12</v>
      </c>
      <c r="AX89" s="322"/>
      <c r="AY89" s="322"/>
      <c r="AZ89" s="322"/>
      <c r="BA89" s="25"/>
      <c r="BB89" s="25"/>
      <c r="BC89" s="25"/>
      <c r="BD89" s="25"/>
      <c r="BE89" s="25"/>
      <c r="BF89" s="25"/>
      <c r="BG89" s="27"/>
      <c r="BH89" s="27"/>
      <c r="BI89" s="27"/>
      <c r="BJ89" s="27"/>
    </row>
    <row r="90" spans="1:62" s="17" customFormat="1" ht="18" customHeight="1">
      <c r="A90" s="115"/>
      <c r="B90" s="322">
        <v>41633000</v>
      </c>
      <c r="C90" s="322"/>
      <c r="D90" s="322"/>
      <c r="E90" s="322"/>
      <c r="F90" s="322"/>
      <c r="G90" s="322"/>
      <c r="H90" s="322" t="s">
        <v>533</v>
      </c>
      <c r="I90" s="322"/>
      <c r="J90" s="322"/>
      <c r="K90" s="322"/>
      <c r="L90" s="409" t="s">
        <v>404</v>
      </c>
      <c r="M90" s="409"/>
      <c r="N90" s="409"/>
      <c r="O90" s="409"/>
      <c r="P90" s="476">
        <v>5435689.1399999997</v>
      </c>
      <c r="Q90" s="476"/>
      <c r="R90" s="476"/>
      <c r="S90" s="476"/>
      <c r="T90" s="476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476">
        <f>P90</f>
        <v>5435689.1399999997</v>
      </c>
      <c r="AH90" s="322"/>
      <c r="AI90" s="322"/>
      <c r="AJ90" s="322"/>
      <c r="AK90" s="322">
        <v>1.5</v>
      </c>
      <c r="AL90" s="322"/>
      <c r="AM90" s="322"/>
      <c r="AN90" s="322"/>
      <c r="AO90" s="322">
        <v>12</v>
      </c>
      <c r="AP90" s="322"/>
      <c r="AQ90" s="322"/>
      <c r="AR90" s="322"/>
      <c r="AS90" s="322">
        <v>1</v>
      </c>
      <c r="AT90" s="322"/>
      <c r="AU90" s="322"/>
      <c r="AV90" s="322"/>
      <c r="AW90" s="476">
        <v>81535</v>
      </c>
      <c r="AX90" s="476"/>
      <c r="AY90" s="476"/>
      <c r="AZ90" s="476"/>
      <c r="BA90" s="25"/>
      <c r="BB90" s="25"/>
      <c r="BC90" s="25"/>
      <c r="BD90" s="25"/>
      <c r="BE90" s="25"/>
      <c r="BF90" s="25"/>
      <c r="BG90" s="26"/>
      <c r="BH90" s="26"/>
      <c r="BI90" s="26"/>
      <c r="BJ90" s="26"/>
    </row>
    <row r="91" spans="1:62" s="17" customFormat="1" ht="18" hidden="1" customHeight="1">
      <c r="A91" s="115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25"/>
      <c r="BB91" s="25"/>
      <c r="BC91" s="25"/>
      <c r="BD91" s="25"/>
      <c r="BE91" s="25"/>
      <c r="BF91" s="25"/>
      <c r="BG91" s="26"/>
      <c r="BH91" s="26"/>
      <c r="BI91" s="26"/>
      <c r="BJ91" s="26"/>
    </row>
    <row r="92" spans="1:62" s="17" customFormat="1" ht="18" hidden="1" customHeight="1">
      <c r="A92" s="115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25"/>
      <c r="BB92" s="25"/>
      <c r="BC92" s="25"/>
      <c r="BD92" s="25"/>
      <c r="BE92" s="25"/>
      <c r="BF92" s="25"/>
      <c r="BG92" s="26"/>
      <c r="BH92" s="26"/>
      <c r="BI92" s="26"/>
      <c r="BJ92" s="26"/>
    </row>
    <row r="93" spans="1:62" s="17" customFormat="1" ht="18" customHeight="1">
      <c r="A93" s="115"/>
      <c r="B93" s="477" t="s">
        <v>80</v>
      </c>
      <c r="C93" s="477"/>
      <c r="D93" s="477"/>
      <c r="E93" s="477"/>
      <c r="F93" s="477"/>
      <c r="G93" s="477"/>
      <c r="H93" s="321" t="s">
        <v>26</v>
      </c>
      <c r="I93" s="321"/>
      <c r="J93" s="321"/>
      <c r="K93" s="321"/>
      <c r="L93" s="321" t="s">
        <v>26</v>
      </c>
      <c r="M93" s="321"/>
      <c r="N93" s="321"/>
      <c r="O93" s="321"/>
      <c r="P93" s="476">
        <f>P90</f>
        <v>5435689.1399999997</v>
      </c>
      <c r="Q93" s="322"/>
      <c r="R93" s="322"/>
      <c r="S93" s="322"/>
      <c r="T93" s="322"/>
      <c r="U93" s="321" t="s">
        <v>26</v>
      </c>
      <c r="V93" s="321"/>
      <c r="W93" s="321"/>
      <c r="X93" s="321"/>
      <c r="Y93" s="321" t="s">
        <v>26</v>
      </c>
      <c r="Z93" s="321"/>
      <c r="AA93" s="321"/>
      <c r="AB93" s="321"/>
      <c r="AC93" s="322"/>
      <c r="AD93" s="322"/>
      <c r="AE93" s="322"/>
      <c r="AF93" s="322"/>
      <c r="AG93" s="476">
        <f>AG90</f>
        <v>5435689.1399999997</v>
      </c>
      <c r="AH93" s="322"/>
      <c r="AI93" s="322"/>
      <c r="AJ93" s="322"/>
      <c r="AK93" s="321" t="s">
        <v>26</v>
      </c>
      <c r="AL93" s="321"/>
      <c r="AM93" s="321"/>
      <c r="AN93" s="321"/>
      <c r="AO93" s="321" t="s">
        <v>26</v>
      </c>
      <c r="AP93" s="321"/>
      <c r="AQ93" s="321"/>
      <c r="AR93" s="321"/>
      <c r="AS93" s="321" t="s">
        <v>26</v>
      </c>
      <c r="AT93" s="321"/>
      <c r="AU93" s="321"/>
      <c r="AV93" s="321"/>
      <c r="AW93" s="476">
        <v>81535</v>
      </c>
      <c r="AX93" s="322"/>
      <c r="AY93" s="322"/>
      <c r="AZ93" s="322"/>
      <c r="BA93" s="25"/>
      <c r="BB93" s="25"/>
      <c r="BC93" s="25"/>
      <c r="BD93" s="25"/>
      <c r="BE93" s="25"/>
      <c r="BF93" s="25"/>
      <c r="BG93" s="26"/>
      <c r="BH93" s="26"/>
      <c r="BI93" s="26"/>
      <c r="BJ93" s="26"/>
    </row>
    <row r="95" spans="1:62" s="11" customFormat="1" ht="15" customHeight="1">
      <c r="A95" s="114"/>
      <c r="B95" s="479" t="s">
        <v>595</v>
      </c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79"/>
      <c r="AH95" s="479"/>
      <c r="AI95" s="479"/>
      <c r="AJ95" s="479"/>
      <c r="AK95" s="479"/>
      <c r="AL95" s="479"/>
      <c r="AM95" s="479"/>
      <c r="AN95" s="479"/>
      <c r="AO95" s="479"/>
      <c r="AP95" s="479"/>
      <c r="AQ95" s="479"/>
      <c r="AR95" s="479"/>
      <c r="AS95" s="479"/>
      <c r="AT95" s="479"/>
      <c r="AU95" s="479"/>
      <c r="AV95" s="479"/>
      <c r="AW95" s="479"/>
      <c r="AX95" s="479"/>
      <c r="AY95" s="479"/>
      <c r="AZ95" s="479"/>
      <c r="BA95" s="479"/>
      <c r="BB95" s="479"/>
      <c r="BC95" s="479"/>
      <c r="BD95" s="479"/>
      <c r="BE95" s="479"/>
      <c r="BF95" s="479"/>
    </row>
    <row r="96" spans="1:62" s="8" customFormat="1" ht="8.1" customHeight="1">
      <c r="A96" s="114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 s="17" customFormat="1" ht="99.95" customHeight="1">
      <c r="A97" s="115"/>
      <c r="B97" s="316" t="s">
        <v>90</v>
      </c>
      <c r="C97" s="316"/>
      <c r="D97" s="316"/>
      <c r="E97" s="316"/>
      <c r="F97" s="316"/>
      <c r="G97" s="316"/>
      <c r="H97" s="316" t="s">
        <v>91</v>
      </c>
      <c r="I97" s="316"/>
      <c r="J97" s="316"/>
      <c r="K97" s="316"/>
      <c r="L97" s="316" t="s">
        <v>92</v>
      </c>
      <c r="M97" s="316"/>
      <c r="N97" s="316"/>
      <c r="O97" s="316"/>
      <c r="P97" s="316" t="s">
        <v>221</v>
      </c>
      <c r="Q97" s="316"/>
      <c r="R97" s="316"/>
      <c r="S97" s="316"/>
      <c r="T97" s="316"/>
      <c r="U97" s="316" t="s">
        <v>108</v>
      </c>
      <c r="V97" s="316"/>
      <c r="W97" s="316"/>
      <c r="X97" s="316"/>
      <c r="Y97" s="316" t="s">
        <v>109</v>
      </c>
      <c r="Z97" s="316"/>
      <c r="AA97" s="316"/>
      <c r="AB97" s="316"/>
      <c r="AC97" s="316"/>
      <c r="AD97" s="316"/>
      <c r="AE97" s="316"/>
      <c r="AF97" s="316"/>
      <c r="AG97" s="316" t="s">
        <v>111</v>
      </c>
      <c r="AH97" s="316"/>
      <c r="AI97" s="316"/>
      <c r="AJ97" s="316"/>
      <c r="AK97" s="316" t="s">
        <v>86</v>
      </c>
      <c r="AL97" s="316"/>
      <c r="AM97" s="316"/>
      <c r="AN97" s="316"/>
      <c r="AO97" s="316" t="s">
        <v>93</v>
      </c>
      <c r="AP97" s="316"/>
      <c r="AQ97" s="316"/>
      <c r="AR97" s="316"/>
      <c r="AS97" s="316" t="s">
        <v>204</v>
      </c>
      <c r="AT97" s="316"/>
      <c r="AU97" s="316"/>
      <c r="AV97" s="316"/>
      <c r="AW97" s="316" t="s">
        <v>203</v>
      </c>
      <c r="AX97" s="316"/>
      <c r="AY97" s="316"/>
      <c r="AZ97" s="316"/>
      <c r="BA97" s="24"/>
      <c r="BB97" s="24"/>
      <c r="BC97" s="24"/>
      <c r="BD97" s="24"/>
      <c r="BE97" s="24"/>
      <c r="BF97" s="24"/>
      <c r="BG97" s="26"/>
      <c r="BH97" s="26"/>
      <c r="BI97" s="26"/>
      <c r="BJ97" s="26"/>
    </row>
    <row r="98" spans="1:62" s="17" customFormat="1" ht="50.1" customHeight="1">
      <c r="A98" s="115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 t="s">
        <v>199</v>
      </c>
      <c r="Z98" s="316"/>
      <c r="AA98" s="316"/>
      <c r="AB98" s="316"/>
      <c r="AC98" s="316" t="s">
        <v>194</v>
      </c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24"/>
      <c r="BB98" s="24"/>
      <c r="BC98" s="24"/>
      <c r="BD98" s="24"/>
      <c r="BE98" s="24"/>
      <c r="BF98" s="24"/>
      <c r="BG98" s="26"/>
      <c r="BH98" s="26"/>
      <c r="BI98" s="26"/>
      <c r="BJ98" s="26"/>
    </row>
    <row r="99" spans="1:62" s="28" customFormat="1">
      <c r="A99" s="116"/>
      <c r="B99" s="322">
        <v>1</v>
      </c>
      <c r="C99" s="322"/>
      <c r="D99" s="322"/>
      <c r="E99" s="322"/>
      <c r="F99" s="322"/>
      <c r="G99" s="322"/>
      <c r="H99" s="322">
        <v>2</v>
      </c>
      <c r="I99" s="322"/>
      <c r="J99" s="322"/>
      <c r="K99" s="322"/>
      <c r="L99" s="322">
        <v>3</v>
      </c>
      <c r="M99" s="322"/>
      <c r="N99" s="322"/>
      <c r="O99" s="322"/>
      <c r="P99" s="322">
        <v>4</v>
      </c>
      <c r="Q99" s="322"/>
      <c r="R99" s="322"/>
      <c r="S99" s="322"/>
      <c r="T99" s="322"/>
      <c r="U99" s="322">
        <v>5</v>
      </c>
      <c r="V99" s="322"/>
      <c r="W99" s="322"/>
      <c r="X99" s="322"/>
      <c r="Y99" s="322">
        <v>6</v>
      </c>
      <c r="Z99" s="322"/>
      <c r="AA99" s="322"/>
      <c r="AB99" s="322"/>
      <c r="AC99" s="322">
        <v>7</v>
      </c>
      <c r="AD99" s="322"/>
      <c r="AE99" s="322"/>
      <c r="AF99" s="322"/>
      <c r="AG99" s="322">
        <v>8</v>
      </c>
      <c r="AH99" s="322"/>
      <c r="AI99" s="322"/>
      <c r="AJ99" s="322"/>
      <c r="AK99" s="322">
        <v>9</v>
      </c>
      <c r="AL99" s="322"/>
      <c r="AM99" s="322"/>
      <c r="AN99" s="322"/>
      <c r="AO99" s="322">
        <v>10</v>
      </c>
      <c r="AP99" s="322"/>
      <c r="AQ99" s="322"/>
      <c r="AR99" s="322"/>
      <c r="AS99" s="322">
        <v>11</v>
      </c>
      <c r="AT99" s="322"/>
      <c r="AU99" s="322"/>
      <c r="AV99" s="322"/>
      <c r="AW99" s="322">
        <v>12</v>
      </c>
      <c r="AX99" s="322"/>
      <c r="AY99" s="322"/>
      <c r="AZ99" s="322"/>
      <c r="BA99" s="25"/>
      <c r="BB99" s="25"/>
      <c r="BC99" s="25"/>
      <c r="BD99" s="25"/>
      <c r="BE99" s="25"/>
      <c r="BF99" s="25"/>
      <c r="BG99" s="27"/>
      <c r="BH99" s="27"/>
      <c r="BI99" s="27"/>
      <c r="BJ99" s="27"/>
    </row>
    <row r="100" spans="1:62" s="17" customFormat="1" ht="18" customHeight="1">
      <c r="A100" s="115"/>
      <c r="B100" s="322">
        <v>41633000</v>
      </c>
      <c r="C100" s="322"/>
      <c r="D100" s="322"/>
      <c r="E100" s="322"/>
      <c r="F100" s="322"/>
      <c r="G100" s="322"/>
      <c r="H100" s="322" t="s">
        <v>533</v>
      </c>
      <c r="I100" s="322"/>
      <c r="J100" s="322"/>
      <c r="K100" s="322"/>
      <c r="L100" s="409" t="s">
        <v>404</v>
      </c>
      <c r="M100" s="409"/>
      <c r="N100" s="409"/>
      <c r="O100" s="409"/>
      <c r="P100" s="476">
        <v>5435689</v>
      </c>
      <c r="Q100" s="476"/>
      <c r="R100" s="476"/>
      <c r="S100" s="476"/>
      <c r="T100" s="476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476">
        <f>P100</f>
        <v>5435689</v>
      </c>
      <c r="AH100" s="322"/>
      <c r="AI100" s="322"/>
      <c r="AJ100" s="322"/>
      <c r="AK100" s="322">
        <v>1.5</v>
      </c>
      <c r="AL100" s="322"/>
      <c r="AM100" s="322"/>
      <c r="AN100" s="322"/>
      <c r="AO100" s="322">
        <v>12</v>
      </c>
      <c r="AP100" s="322"/>
      <c r="AQ100" s="322"/>
      <c r="AR100" s="322"/>
      <c r="AS100" s="322">
        <v>1</v>
      </c>
      <c r="AT100" s="322"/>
      <c r="AU100" s="322"/>
      <c r="AV100" s="322"/>
      <c r="AW100" s="476">
        <f>AG100*AK100%</f>
        <v>81535.334999999992</v>
      </c>
      <c r="AX100" s="476"/>
      <c r="AY100" s="476"/>
      <c r="AZ100" s="476"/>
      <c r="BA100" s="25"/>
      <c r="BB100" s="25"/>
      <c r="BC100" s="25"/>
      <c r="BD100" s="25"/>
      <c r="BE100" s="25"/>
      <c r="BF100" s="25"/>
      <c r="BG100" s="26"/>
      <c r="BH100" s="26"/>
      <c r="BI100" s="26"/>
      <c r="BJ100" s="26"/>
    </row>
    <row r="101" spans="1:62" s="17" customFormat="1" ht="18" hidden="1" customHeight="1">
      <c r="A101" s="115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25"/>
      <c r="BB101" s="25"/>
      <c r="BC101" s="25"/>
      <c r="BD101" s="25"/>
      <c r="BE101" s="25"/>
      <c r="BF101" s="25"/>
      <c r="BG101" s="26"/>
      <c r="BH101" s="26"/>
      <c r="BI101" s="26"/>
      <c r="BJ101" s="26"/>
    </row>
    <row r="102" spans="1:62" s="17" customFormat="1" ht="18" hidden="1" customHeight="1">
      <c r="A102" s="115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25"/>
      <c r="BB102" s="25"/>
      <c r="BC102" s="25"/>
      <c r="BD102" s="25"/>
      <c r="BE102" s="25"/>
      <c r="BF102" s="25"/>
      <c r="BG102" s="26"/>
      <c r="BH102" s="26"/>
      <c r="BI102" s="26"/>
      <c r="BJ102" s="26"/>
    </row>
    <row r="103" spans="1:62" s="17" customFormat="1" ht="18" customHeight="1">
      <c r="A103" s="115"/>
      <c r="B103" s="477" t="s">
        <v>80</v>
      </c>
      <c r="C103" s="477"/>
      <c r="D103" s="477"/>
      <c r="E103" s="477"/>
      <c r="F103" s="477"/>
      <c r="G103" s="477"/>
      <c r="H103" s="321" t="s">
        <v>26</v>
      </c>
      <c r="I103" s="321"/>
      <c r="J103" s="321"/>
      <c r="K103" s="321"/>
      <c r="L103" s="321" t="s">
        <v>26</v>
      </c>
      <c r="M103" s="321"/>
      <c r="N103" s="321"/>
      <c r="O103" s="321"/>
      <c r="P103" s="476">
        <v>5435689</v>
      </c>
      <c r="Q103" s="322"/>
      <c r="R103" s="322"/>
      <c r="S103" s="322"/>
      <c r="T103" s="322"/>
      <c r="U103" s="321" t="s">
        <v>26</v>
      </c>
      <c r="V103" s="321"/>
      <c r="W103" s="321"/>
      <c r="X103" s="321"/>
      <c r="Y103" s="321" t="s">
        <v>26</v>
      </c>
      <c r="Z103" s="321"/>
      <c r="AA103" s="321"/>
      <c r="AB103" s="321"/>
      <c r="AC103" s="322"/>
      <c r="AD103" s="322"/>
      <c r="AE103" s="322"/>
      <c r="AF103" s="322"/>
      <c r="AG103" s="476">
        <f>AG100</f>
        <v>5435689</v>
      </c>
      <c r="AH103" s="322"/>
      <c r="AI103" s="322"/>
      <c r="AJ103" s="322"/>
      <c r="AK103" s="321" t="s">
        <v>26</v>
      </c>
      <c r="AL103" s="321"/>
      <c r="AM103" s="321"/>
      <c r="AN103" s="321"/>
      <c r="AO103" s="321" t="s">
        <v>26</v>
      </c>
      <c r="AP103" s="321"/>
      <c r="AQ103" s="321"/>
      <c r="AR103" s="321"/>
      <c r="AS103" s="321" t="s">
        <v>26</v>
      </c>
      <c r="AT103" s="321"/>
      <c r="AU103" s="321"/>
      <c r="AV103" s="321"/>
      <c r="AW103" s="476">
        <f>AW100</f>
        <v>81535.334999999992</v>
      </c>
      <c r="AX103" s="322"/>
      <c r="AY103" s="322"/>
      <c r="AZ103" s="322"/>
      <c r="BA103" s="25"/>
      <c r="BB103" s="25"/>
      <c r="BC103" s="25"/>
      <c r="BD103" s="25"/>
      <c r="BE103" s="25"/>
      <c r="BF103" s="25"/>
      <c r="BG103" s="26"/>
      <c r="BH103" s="26"/>
      <c r="BI103" s="26"/>
      <c r="BJ103" s="26"/>
    </row>
    <row r="104" spans="1:62" ht="5.25" customHeight="1"/>
    <row r="105" spans="1:62" ht="9" hidden="1" customHeight="1"/>
    <row r="106" spans="1:62" s="11" customFormat="1" ht="15" customHeight="1">
      <c r="A106" s="114"/>
      <c r="B106" s="479" t="s">
        <v>572</v>
      </c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79"/>
      <c r="AL106" s="479"/>
      <c r="AM106" s="479"/>
      <c r="AN106" s="479"/>
      <c r="AO106" s="479"/>
      <c r="AP106" s="479"/>
      <c r="AQ106" s="479"/>
      <c r="AR106" s="479"/>
      <c r="AS106" s="479"/>
      <c r="AT106" s="479"/>
      <c r="AU106" s="479"/>
      <c r="AV106" s="479"/>
      <c r="AW106" s="479"/>
      <c r="AX106" s="479"/>
      <c r="AY106" s="479"/>
      <c r="AZ106" s="479"/>
      <c r="BA106" s="479"/>
      <c r="BB106" s="479"/>
      <c r="BC106" s="479"/>
      <c r="BD106" s="479"/>
      <c r="BE106" s="479"/>
      <c r="BF106" s="479"/>
    </row>
    <row r="107" spans="1:62" s="8" customFormat="1" ht="8.1" customHeight="1">
      <c r="A107" s="114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 s="17" customFormat="1" ht="99.95" customHeight="1">
      <c r="A108" s="115"/>
      <c r="B108" s="316" t="s">
        <v>90</v>
      </c>
      <c r="C108" s="316"/>
      <c r="D108" s="316"/>
      <c r="E108" s="316"/>
      <c r="F108" s="316"/>
      <c r="G108" s="316"/>
      <c r="H108" s="316" t="s">
        <v>91</v>
      </c>
      <c r="I108" s="316"/>
      <c r="J108" s="316"/>
      <c r="K108" s="316"/>
      <c r="L108" s="316" t="s">
        <v>92</v>
      </c>
      <c r="M108" s="316"/>
      <c r="N108" s="316"/>
      <c r="O108" s="316"/>
      <c r="P108" s="316" t="s">
        <v>110</v>
      </c>
      <c r="Q108" s="316"/>
      <c r="R108" s="316"/>
      <c r="S108" s="316"/>
      <c r="T108" s="316"/>
      <c r="U108" s="316" t="s">
        <v>108</v>
      </c>
      <c r="V108" s="316"/>
      <c r="W108" s="316"/>
      <c r="X108" s="316"/>
      <c r="Y108" s="316" t="s">
        <v>109</v>
      </c>
      <c r="Z108" s="316"/>
      <c r="AA108" s="316"/>
      <c r="AB108" s="316"/>
      <c r="AC108" s="316"/>
      <c r="AD108" s="316"/>
      <c r="AE108" s="316"/>
      <c r="AF108" s="316"/>
      <c r="AG108" s="316" t="s">
        <v>111</v>
      </c>
      <c r="AH108" s="316"/>
      <c r="AI108" s="316"/>
      <c r="AJ108" s="316"/>
      <c r="AK108" s="316" t="s">
        <v>86</v>
      </c>
      <c r="AL108" s="316"/>
      <c r="AM108" s="316"/>
      <c r="AN108" s="316"/>
      <c r="AO108" s="316" t="s">
        <v>93</v>
      </c>
      <c r="AP108" s="316"/>
      <c r="AQ108" s="316"/>
      <c r="AR108" s="316"/>
      <c r="AS108" s="316" t="s">
        <v>94</v>
      </c>
      <c r="AT108" s="316"/>
      <c r="AU108" s="316"/>
      <c r="AV108" s="316"/>
      <c r="AW108" s="316" t="s">
        <v>203</v>
      </c>
      <c r="AX108" s="316"/>
      <c r="AY108" s="316"/>
      <c r="AZ108" s="316"/>
      <c r="BA108" s="24"/>
      <c r="BB108" s="24"/>
      <c r="BC108" s="24"/>
      <c r="BD108" s="24"/>
      <c r="BE108" s="24"/>
      <c r="BF108" s="24"/>
      <c r="BG108" s="26"/>
      <c r="BH108" s="26"/>
      <c r="BI108" s="26"/>
      <c r="BJ108" s="26"/>
    </row>
    <row r="109" spans="1:62" s="17" customFormat="1" ht="50.1" customHeight="1">
      <c r="A109" s="115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 t="s">
        <v>199</v>
      </c>
      <c r="Z109" s="316"/>
      <c r="AA109" s="316"/>
      <c r="AB109" s="316"/>
      <c r="AC109" s="316" t="s">
        <v>21</v>
      </c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24"/>
      <c r="BB109" s="24"/>
      <c r="BC109" s="24"/>
      <c r="BD109" s="24"/>
      <c r="BE109" s="24"/>
      <c r="BF109" s="24"/>
      <c r="BG109" s="26"/>
      <c r="BH109" s="26"/>
      <c r="BI109" s="26"/>
      <c r="BJ109" s="26"/>
    </row>
    <row r="110" spans="1:62" s="28" customFormat="1">
      <c r="A110" s="116"/>
      <c r="B110" s="322">
        <v>1</v>
      </c>
      <c r="C110" s="322"/>
      <c r="D110" s="322"/>
      <c r="E110" s="322"/>
      <c r="F110" s="322"/>
      <c r="G110" s="322"/>
      <c r="H110" s="322">
        <v>2</v>
      </c>
      <c r="I110" s="322"/>
      <c r="J110" s="322"/>
      <c r="K110" s="322"/>
      <c r="L110" s="322">
        <v>3</v>
      </c>
      <c r="M110" s="322"/>
      <c r="N110" s="322"/>
      <c r="O110" s="322"/>
      <c r="P110" s="322">
        <v>4</v>
      </c>
      <c r="Q110" s="322"/>
      <c r="R110" s="322"/>
      <c r="S110" s="322"/>
      <c r="T110" s="322"/>
      <c r="U110" s="322">
        <v>5</v>
      </c>
      <c r="V110" s="322"/>
      <c r="W110" s="322"/>
      <c r="X110" s="322"/>
      <c r="Y110" s="322">
        <v>6</v>
      </c>
      <c r="Z110" s="322"/>
      <c r="AA110" s="322"/>
      <c r="AB110" s="322"/>
      <c r="AC110" s="322">
        <v>7</v>
      </c>
      <c r="AD110" s="322"/>
      <c r="AE110" s="322"/>
      <c r="AF110" s="322"/>
      <c r="AG110" s="322">
        <v>8</v>
      </c>
      <c r="AH110" s="322"/>
      <c r="AI110" s="322"/>
      <c r="AJ110" s="322"/>
      <c r="AK110" s="322">
        <v>9</v>
      </c>
      <c r="AL110" s="322"/>
      <c r="AM110" s="322"/>
      <c r="AN110" s="322"/>
      <c r="AO110" s="322">
        <v>10</v>
      </c>
      <c r="AP110" s="322"/>
      <c r="AQ110" s="322"/>
      <c r="AR110" s="322"/>
      <c r="AS110" s="322">
        <v>11</v>
      </c>
      <c r="AT110" s="322"/>
      <c r="AU110" s="322"/>
      <c r="AV110" s="322"/>
      <c r="AW110" s="322">
        <v>12</v>
      </c>
      <c r="AX110" s="322"/>
      <c r="AY110" s="322"/>
      <c r="AZ110" s="322"/>
      <c r="BA110" s="25"/>
      <c r="BB110" s="25"/>
      <c r="BC110" s="25"/>
      <c r="BD110" s="25"/>
      <c r="BE110" s="25"/>
      <c r="BF110" s="25"/>
      <c r="BG110" s="27"/>
      <c r="BH110" s="27"/>
      <c r="BI110" s="27"/>
      <c r="BJ110" s="27"/>
    </row>
    <row r="111" spans="1:62" s="17" customFormat="1" ht="18" customHeight="1">
      <c r="A111" s="115"/>
      <c r="B111" s="322">
        <v>41633000</v>
      </c>
      <c r="C111" s="322"/>
      <c r="D111" s="322"/>
      <c r="E111" s="322"/>
      <c r="F111" s="322"/>
      <c r="G111" s="322"/>
      <c r="H111" s="322" t="s">
        <v>533</v>
      </c>
      <c r="I111" s="322"/>
      <c r="J111" s="322"/>
      <c r="K111" s="322"/>
      <c r="L111" s="409" t="s">
        <v>404</v>
      </c>
      <c r="M111" s="409"/>
      <c r="N111" s="409"/>
      <c r="O111" s="409"/>
      <c r="P111" s="476">
        <v>5435689</v>
      </c>
      <c r="Q111" s="476"/>
      <c r="R111" s="476"/>
      <c r="S111" s="476"/>
      <c r="T111" s="476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476">
        <f>P111</f>
        <v>5435689</v>
      </c>
      <c r="AH111" s="322"/>
      <c r="AI111" s="322"/>
      <c r="AJ111" s="322"/>
      <c r="AK111" s="322">
        <v>1.5</v>
      </c>
      <c r="AL111" s="322"/>
      <c r="AM111" s="322"/>
      <c r="AN111" s="322"/>
      <c r="AO111" s="322">
        <v>12</v>
      </c>
      <c r="AP111" s="322"/>
      <c r="AQ111" s="322"/>
      <c r="AR111" s="322"/>
      <c r="AS111" s="322">
        <v>1</v>
      </c>
      <c r="AT111" s="322"/>
      <c r="AU111" s="322"/>
      <c r="AV111" s="322"/>
      <c r="AW111" s="476">
        <f>AG111*AK111%</f>
        <v>81535.334999999992</v>
      </c>
      <c r="AX111" s="476"/>
      <c r="AY111" s="476"/>
      <c r="AZ111" s="476"/>
      <c r="BA111" s="25"/>
      <c r="BB111" s="25"/>
      <c r="BC111" s="25"/>
      <c r="BD111" s="25"/>
      <c r="BE111" s="25"/>
      <c r="BF111" s="25"/>
      <c r="BG111" s="26"/>
      <c r="BH111" s="26"/>
      <c r="BI111" s="26"/>
      <c r="BJ111" s="26"/>
    </row>
    <row r="112" spans="1:62" s="17" customFormat="1" ht="18" hidden="1" customHeight="1">
      <c r="A112" s="115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25"/>
      <c r="BB112" s="25"/>
      <c r="BC112" s="25"/>
      <c r="BD112" s="25"/>
      <c r="BE112" s="25"/>
      <c r="BF112" s="25"/>
      <c r="BG112" s="26"/>
      <c r="BH112" s="26"/>
      <c r="BI112" s="26"/>
      <c r="BJ112" s="26"/>
    </row>
    <row r="113" spans="1:62" s="17" customFormat="1" ht="18" hidden="1" customHeight="1">
      <c r="A113" s="115"/>
      <c r="B113" s="322"/>
      <c r="C113" s="322"/>
      <c r="D113" s="322"/>
      <c r="E113" s="322"/>
      <c r="F113" s="322"/>
      <c r="G113" s="478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25"/>
      <c r="BB113" s="25"/>
      <c r="BC113" s="25"/>
      <c r="BD113" s="25"/>
      <c r="BE113" s="25"/>
      <c r="BF113" s="25"/>
      <c r="BG113" s="26"/>
      <c r="BH113" s="26"/>
      <c r="BI113" s="26"/>
      <c r="BJ113" s="26"/>
    </row>
    <row r="114" spans="1:62" s="17" customFormat="1" ht="18" customHeight="1">
      <c r="A114" s="115"/>
      <c r="B114" s="477" t="s">
        <v>80</v>
      </c>
      <c r="C114" s="477"/>
      <c r="D114" s="477"/>
      <c r="E114" s="477"/>
      <c r="F114" s="477"/>
      <c r="G114" s="477"/>
      <c r="H114" s="321" t="s">
        <v>26</v>
      </c>
      <c r="I114" s="321"/>
      <c r="J114" s="321"/>
      <c r="K114" s="321"/>
      <c r="L114" s="321" t="s">
        <v>26</v>
      </c>
      <c r="M114" s="321"/>
      <c r="N114" s="321"/>
      <c r="O114" s="321"/>
      <c r="P114" s="476">
        <v>5435689</v>
      </c>
      <c r="Q114" s="322"/>
      <c r="R114" s="322"/>
      <c r="S114" s="322"/>
      <c r="T114" s="322"/>
      <c r="U114" s="321" t="s">
        <v>26</v>
      </c>
      <c r="V114" s="321"/>
      <c r="W114" s="321"/>
      <c r="X114" s="321"/>
      <c r="Y114" s="321" t="s">
        <v>26</v>
      </c>
      <c r="Z114" s="321"/>
      <c r="AA114" s="321"/>
      <c r="AB114" s="321"/>
      <c r="AC114" s="322"/>
      <c r="AD114" s="322"/>
      <c r="AE114" s="322"/>
      <c r="AF114" s="322"/>
      <c r="AG114" s="476">
        <f>AG111</f>
        <v>5435689</v>
      </c>
      <c r="AH114" s="322"/>
      <c r="AI114" s="322"/>
      <c r="AJ114" s="322"/>
      <c r="AK114" s="321" t="s">
        <v>26</v>
      </c>
      <c r="AL114" s="321"/>
      <c r="AM114" s="321"/>
      <c r="AN114" s="321"/>
      <c r="AO114" s="321" t="s">
        <v>26</v>
      </c>
      <c r="AP114" s="321"/>
      <c r="AQ114" s="321"/>
      <c r="AR114" s="321"/>
      <c r="AS114" s="321" t="s">
        <v>26</v>
      </c>
      <c r="AT114" s="321"/>
      <c r="AU114" s="321"/>
      <c r="AV114" s="321"/>
      <c r="AW114" s="476">
        <f>AW111</f>
        <v>81535.334999999992</v>
      </c>
      <c r="AX114" s="322"/>
      <c r="AY114" s="322"/>
      <c r="AZ114" s="322"/>
      <c r="BA114" s="25"/>
      <c r="BB114" s="25"/>
      <c r="BC114" s="25"/>
      <c r="BD114" s="25"/>
      <c r="BE114" s="25"/>
      <c r="BF114" s="25"/>
      <c r="BG114" s="26"/>
      <c r="BH114" s="26"/>
      <c r="BI114" s="26"/>
      <c r="BJ114" s="26"/>
    </row>
    <row r="116" spans="1:62" s="8" customFormat="1" ht="9" customHeight="1">
      <c r="A116" s="114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20"/>
      <c r="T116" s="120"/>
      <c r="U116" s="121"/>
      <c r="V116" s="121"/>
      <c r="W116" s="121"/>
      <c r="X116" s="121"/>
      <c r="Y116" s="121"/>
      <c r="Z116" s="121"/>
      <c r="AA116" s="121"/>
      <c r="AB116" s="121"/>
      <c r="AC116" s="122"/>
      <c r="AD116" s="122"/>
      <c r="AE116" s="122"/>
      <c r="AF116" s="122"/>
      <c r="AG116" s="122"/>
      <c r="AH116" s="122"/>
      <c r="AI116" s="122"/>
      <c r="AJ116" s="122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</row>
    <row r="117" spans="1:62" s="8" customFormat="1" ht="8.25" customHeight="1">
      <c r="A117" s="114"/>
      <c r="B117" s="127"/>
      <c r="C117" s="127"/>
      <c r="D117" s="127"/>
      <c r="E117" s="127"/>
      <c r="F117" s="127"/>
      <c r="G117" s="127"/>
      <c r="H117" s="127"/>
      <c r="I117" s="127"/>
      <c r="J117" s="123"/>
      <c r="K117" s="123"/>
      <c r="L117" s="123"/>
      <c r="M117" s="123"/>
      <c r="N117" s="123"/>
      <c r="O117" s="123"/>
      <c r="P117" s="123"/>
      <c r="Q117" s="123"/>
      <c r="R117" s="126"/>
      <c r="S117" s="126"/>
      <c r="T117" s="126"/>
      <c r="U117" s="126"/>
      <c r="V117" s="126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4"/>
    </row>
    <row r="118" spans="1:62" s="15" customFormat="1" ht="18" customHeight="1">
      <c r="A118" s="114"/>
      <c r="B118" s="131"/>
      <c r="C118" s="364" t="s">
        <v>56</v>
      </c>
      <c r="D118" s="364"/>
      <c r="E118" s="364"/>
      <c r="F118" s="364"/>
      <c r="G118" s="364"/>
      <c r="H118" s="364"/>
      <c r="I118" s="131"/>
      <c r="J118" s="365" t="s">
        <v>547</v>
      </c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131"/>
      <c r="AA118" s="131"/>
      <c r="AB118" s="365"/>
      <c r="AC118" s="365"/>
      <c r="AD118" s="365"/>
      <c r="AE118" s="365"/>
      <c r="AF118" s="365"/>
      <c r="AG118" s="365"/>
      <c r="AH118" s="365"/>
      <c r="AI118" s="114"/>
      <c r="AJ118" s="114"/>
      <c r="AK118" s="365" t="s">
        <v>522</v>
      </c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</row>
    <row r="119" spans="1:62" s="15" customFormat="1" ht="18" customHeight="1">
      <c r="A119" s="114"/>
      <c r="B119" s="131"/>
      <c r="C119" s="364" t="s">
        <v>57</v>
      </c>
      <c r="D119" s="364"/>
      <c r="E119" s="364"/>
      <c r="F119" s="364"/>
      <c r="G119" s="364"/>
      <c r="H119" s="364"/>
      <c r="I119" s="131"/>
      <c r="J119" s="366" t="s">
        <v>58</v>
      </c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132"/>
      <c r="AA119" s="132"/>
      <c r="AB119" s="366" t="s">
        <v>59</v>
      </c>
      <c r="AC119" s="366"/>
      <c r="AD119" s="366"/>
      <c r="AE119" s="366"/>
      <c r="AF119" s="366"/>
      <c r="AG119" s="366"/>
      <c r="AH119" s="366"/>
      <c r="AI119" s="133"/>
      <c r="AJ119" s="133"/>
      <c r="AK119" s="366" t="s">
        <v>60</v>
      </c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</row>
    <row r="120" spans="1:62" s="15" customFormat="1" ht="18" customHeight="1">
      <c r="A120" s="114"/>
      <c r="B120" s="131"/>
      <c r="C120" s="131"/>
      <c r="D120" s="131"/>
      <c r="E120" s="131"/>
      <c r="F120" s="131"/>
      <c r="G120" s="131"/>
      <c r="H120" s="131"/>
      <c r="I120" s="131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3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</row>
    <row r="121" spans="1:62" s="15" customFormat="1" ht="18" customHeight="1">
      <c r="A121" s="134"/>
      <c r="B121" s="131"/>
      <c r="C121" s="364" t="s">
        <v>61</v>
      </c>
      <c r="D121" s="364"/>
      <c r="E121" s="364"/>
      <c r="F121" s="364"/>
      <c r="G121" s="364"/>
      <c r="H121" s="364"/>
      <c r="I121" s="131"/>
      <c r="J121" s="469" t="s">
        <v>530</v>
      </c>
      <c r="K121" s="469"/>
      <c r="L121" s="469"/>
      <c r="M121" s="469"/>
      <c r="N121" s="469"/>
      <c r="O121" s="469"/>
      <c r="P121" s="469"/>
      <c r="Q121" s="469"/>
      <c r="R121" s="469"/>
      <c r="S121" s="469"/>
      <c r="T121" s="469"/>
      <c r="U121" s="469"/>
      <c r="V121" s="469"/>
      <c r="W121" s="469"/>
      <c r="X121" s="469"/>
      <c r="Y121" s="469"/>
      <c r="Z121" s="132"/>
      <c r="AA121" s="132"/>
      <c r="AB121" s="469" t="s">
        <v>531</v>
      </c>
      <c r="AC121" s="469"/>
      <c r="AD121" s="469"/>
      <c r="AE121" s="469"/>
      <c r="AF121" s="469"/>
      <c r="AG121" s="469"/>
      <c r="AH121" s="469"/>
      <c r="AI121" s="469"/>
      <c r="AJ121" s="469"/>
      <c r="AK121" s="469"/>
      <c r="AL121" s="469"/>
      <c r="AM121" s="469"/>
      <c r="AN121" s="469"/>
      <c r="AO121" s="133"/>
      <c r="AP121" s="133"/>
      <c r="AQ121" s="470" t="s">
        <v>524</v>
      </c>
      <c r="AR121" s="470"/>
      <c r="AS121" s="470"/>
      <c r="AT121" s="470"/>
      <c r="AU121" s="470"/>
      <c r="AV121" s="470"/>
      <c r="AW121" s="470"/>
      <c r="AX121" s="470"/>
      <c r="AY121" s="470"/>
      <c r="AZ121" s="470"/>
    </row>
    <row r="122" spans="1:62" s="15" customFormat="1" ht="18" customHeight="1">
      <c r="A122" s="134"/>
      <c r="B122" s="131"/>
      <c r="C122" s="471"/>
      <c r="D122" s="471"/>
      <c r="E122" s="471"/>
      <c r="F122" s="471"/>
      <c r="G122" s="471"/>
      <c r="H122" s="471"/>
      <c r="I122" s="131"/>
      <c r="J122" s="366" t="s">
        <v>58</v>
      </c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132"/>
      <c r="AA122" s="132"/>
      <c r="AB122" s="366" t="s">
        <v>62</v>
      </c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133"/>
      <c r="AP122" s="133"/>
      <c r="AQ122" s="366" t="s">
        <v>63</v>
      </c>
      <c r="AR122" s="366"/>
      <c r="AS122" s="366"/>
      <c r="AT122" s="366"/>
      <c r="AU122" s="366"/>
      <c r="AV122" s="366"/>
      <c r="AW122" s="366"/>
      <c r="AX122" s="366"/>
      <c r="AY122" s="366"/>
      <c r="AZ122" s="366"/>
    </row>
    <row r="123" spans="1:62" s="15" customFormat="1" ht="18" customHeight="1">
      <c r="A123" s="134"/>
      <c r="B123" s="131"/>
      <c r="C123" s="131"/>
      <c r="D123" s="131"/>
      <c r="E123" s="131"/>
      <c r="F123" s="131"/>
      <c r="G123" s="131"/>
      <c r="H123" s="131"/>
      <c r="I123" s="131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1"/>
      <c r="AA123" s="131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14"/>
      <c r="AP123" s="114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</row>
    <row r="124" spans="1:62" s="15" customFormat="1" ht="18" customHeight="1">
      <c r="A124" s="134"/>
      <c r="B124" s="114"/>
      <c r="C124" s="136" t="s">
        <v>64</v>
      </c>
      <c r="D124" s="466" t="s">
        <v>577</v>
      </c>
      <c r="E124" s="466"/>
      <c r="F124" s="131" t="s">
        <v>64</v>
      </c>
      <c r="G124" s="137"/>
      <c r="H124" s="466" t="s">
        <v>548</v>
      </c>
      <c r="I124" s="466"/>
      <c r="J124" s="466"/>
      <c r="K124" s="466"/>
      <c r="L124" s="466"/>
      <c r="M124" s="466"/>
      <c r="N124" s="138"/>
      <c r="O124" s="139"/>
      <c r="P124" s="140">
        <v>20</v>
      </c>
      <c r="Q124" s="467">
        <v>24</v>
      </c>
      <c r="R124" s="467"/>
      <c r="S124" s="131" t="s">
        <v>65</v>
      </c>
      <c r="T124" s="138"/>
      <c r="U124" s="138"/>
      <c r="V124" s="138"/>
      <c r="W124" s="138"/>
      <c r="X124" s="114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14"/>
      <c r="AW124" s="114"/>
      <c r="AX124" s="114"/>
      <c r="AY124" s="114"/>
      <c r="AZ124" s="114"/>
      <c r="BA124" s="11"/>
    </row>
    <row r="125" spans="1:62" s="11" customFormat="1" ht="18" customHeight="1">
      <c r="A125" s="134"/>
      <c r="B125" s="114"/>
      <c r="C125" s="114"/>
      <c r="D125" s="468"/>
      <c r="E125" s="468"/>
      <c r="F125" s="114"/>
      <c r="G125" s="114"/>
      <c r="H125" s="468"/>
      <c r="I125" s="468"/>
      <c r="J125" s="468"/>
      <c r="K125" s="468"/>
      <c r="L125" s="468"/>
      <c r="M125" s="468"/>
      <c r="N125" s="114"/>
      <c r="O125" s="114"/>
      <c r="P125" s="114"/>
      <c r="Q125" s="468"/>
      <c r="R125" s="468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</sheetData>
  <mergeCells count="645">
    <mergeCell ref="AK14:AR14"/>
    <mergeCell ref="B15:Y15"/>
    <mergeCell ref="Z15:AB15"/>
    <mergeCell ref="AC15:AJ15"/>
    <mergeCell ref="AK15:AR15"/>
    <mergeCell ref="B16:Y16"/>
    <mergeCell ref="Z16:AB16"/>
    <mergeCell ref="AC16:AJ16"/>
    <mergeCell ref="AK16:AR16"/>
    <mergeCell ref="AS20:AZ20"/>
    <mergeCell ref="AS16:AZ16"/>
    <mergeCell ref="A1:AZ1"/>
    <mergeCell ref="A3:K3"/>
    <mergeCell ref="L3:AZ3"/>
    <mergeCell ref="L4:AZ4"/>
    <mergeCell ref="B13:Y13"/>
    <mergeCell ref="Z13:AB13"/>
    <mergeCell ref="AC13:AJ13"/>
    <mergeCell ref="AK13:AR13"/>
    <mergeCell ref="AS13:AZ13"/>
    <mergeCell ref="AS15:AZ15"/>
    <mergeCell ref="L5:AZ5"/>
    <mergeCell ref="B8:AS8"/>
    <mergeCell ref="B10:Y12"/>
    <mergeCell ref="Z10:AB12"/>
    <mergeCell ref="AC10:AZ10"/>
    <mergeCell ref="AC11:AJ12"/>
    <mergeCell ref="AK11:AR12"/>
    <mergeCell ref="AS11:AZ12"/>
    <mergeCell ref="AS14:AZ14"/>
    <mergeCell ref="B14:Y14"/>
    <mergeCell ref="Z14:AB14"/>
    <mergeCell ref="AC14:AJ14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33:AZ33"/>
    <mergeCell ref="B35:Y37"/>
    <mergeCell ref="Z35:AB37"/>
    <mergeCell ref="AC35:AZ35"/>
    <mergeCell ref="AC36:AJ37"/>
    <mergeCell ref="AK36:AR37"/>
    <mergeCell ref="AS36:AZ37"/>
    <mergeCell ref="B29:Y29"/>
    <mergeCell ref="Z29:AB29"/>
    <mergeCell ref="B31:Y31"/>
    <mergeCell ref="Z31:AB31"/>
    <mergeCell ref="AC31:AJ31"/>
    <mergeCell ref="AK31:AR31"/>
    <mergeCell ref="AS31:AZ31"/>
    <mergeCell ref="B30:Y30"/>
    <mergeCell ref="Z30:AB30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43:BF43"/>
    <mergeCell ref="B44:BF44"/>
    <mergeCell ref="B46:E47"/>
    <mergeCell ref="F46:M46"/>
    <mergeCell ref="N46:T46"/>
    <mergeCell ref="U46:W47"/>
    <mergeCell ref="X46:AA47"/>
    <mergeCell ref="AB46:AD47"/>
    <mergeCell ref="AE46:AH47"/>
    <mergeCell ref="AI46:AP46"/>
    <mergeCell ref="AQ46:AT47"/>
    <mergeCell ref="AU46:AV47"/>
    <mergeCell ref="AW46:AZ47"/>
    <mergeCell ref="F47:I47"/>
    <mergeCell ref="J47:M47"/>
    <mergeCell ref="N47:P47"/>
    <mergeCell ref="Q47:T47"/>
    <mergeCell ref="AI47:AL47"/>
    <mergeCell ref="AM47:AP47"/>
    <mergeCell ref="AW49:AZ49"/>
    <mergeCell ref="AU48:AV48"/>
    <mergeCell ref="AW48:AZ48"/>
    <mergeCell ref="B49:E49"/>
    <mergeCell ref="F49:I49"/>
    <mergeCell ref="J49:M49"/>
    <mergeCell ref="N49:P49"/>
    <mergeCell ref="Q49:T49"/>
    <mergeCell ref="U49:W49"/>
    <mergeCell ref="X49:AA49"/>
    <mergeCell ref="AB49:AD49"/>
    <mergeCell ref="X48:AA48"/>
    <mergeCell ref="AB48:AD48"/>
    <mergeCell ref="AE48:AH48"/>
    <mergeCell ref="AI48:AL48"/>
    <mergeCell ref="AM48:AP48"/>
    <mergeCell ref="AQ48:AT48"/>
    <mergeCell ref="B48:E48"/>
    <mergeCell ref="F48:I48"/>
    <mergeCell ref="J48:M48"/>
    <mergeCell ref="N48:P48"/>
    <mergeCell ref="Q48:T48"/>
    <mergeCell ref="U48:W48"/>
    <mergeCell ref="J50:M50"/>
    <mergeCell ref="N50:P50"/>
    <mergeCell ref="Q50:T50"/>
    <mergeCell ref="U50:W50"/>
    <mergeCell ref="AE49:AH49"/>
    <mergeCell ref="AI49:AL49"/>
    <mergeCell ref="AM49:AP49"/>
    <mergeCell ref="AQ49:AT49"/>
    <mergeCell ref="AU49:AV49"/>
    <mergeCell ref="AE51:AH51"/>
    <mergeCell ref="AI51:AL51"/>
    <mergeCell ref="AM51:AP51"/>
    <mergeCell ref="AQ51:AT51"/>
    <mergeCell ref="AU51:AV51"/>
    <mergeCell ref="AW51:AZ51"/>
    <mergeCell ref="AU50:AV50"/>
    <mergeCell ref="AW50:AZ50"/>
    <mergeCell ref="B51:E51"/>
    <mergeCell ref="F51:I51"/>
    <mergeCell ref="J51:M51"/>
    <mergeCell ref="N51:P51"/>
    <mergeCell ref="Q51:T51"/>
    <mergeCell ref="U51:W51"/>
    <mergeCell ref="X51:AA51"/>
    <mergeCell ref="AB51:AD51"/>
    <mergeCell ref="X50:AA50"/>
    <mergeCell ref="AB50:AD50"/>
    <mergeCell ref="AE50:AH50"/>
    <mergeCell ref="AI50:AL50"/>
    <mergeCell ref="AM50:AP50"/>
    <mergeCell ref="AQ50:AT50"/>
    <mergeCell ref="B50:E50"/>
    <mergeCell ref="F50:I50"/>
    <mergeCell ref="AU55:AV56"/>
    <mergeCell ref="AW55:AZ56"/>
    <mergeCell ref="F56:I56"/>
    <mergeCell ref="J56:M56"/>
    <mergeCell ref="N56:P56"/>
    <mergeCell ref="Q56:T56"/>
    <mergeCell ref="AI56:AL56"/>
    <mergeCell ref="AM56:AP56"/>
    <mergeCell ref="B53:BF53"/>
    <mergeCell ref="B55:E56"/>
    <mergeCell ref="F55:M55"/>
    <mergeCell ref="N55:T55"/>
    <mergeCell ref="U55:W56"/>
    <mergeCell ref="X55:AA56"/>
    <mergeCell ref="AB55:AD56"/>
    <mergeCell ref="AE55:AH56"/>
    <mergeCell ref="AI55:AP55"/>
    <mergeCell ref="AQ55:AT56"/>
    <mergeCell ref="AW58:AZ58"/>
    <mergeCell ref="AU57:AV57"/>
    <mergeCell ref="AW57:AZ57"/>
    <mergeCell ref="B58:E58"/>
    <mergeCell ref="F58:I58"/>
    <mergeCell ref="J58:M58"/>
    <mergeCell ref="N58:P58"/>
    <mergeCell ref="Q58:T58"/>
    <mergeCell ref="U58:W58"/>
    <mergeCell ref="X58:AA58"/>
    <mergeCell ref="AB58:AD58"/>
    <mergeCell ref="X57:AA57"/>
    <mergeCell ref="AB57:AD57"/>
    <mergeCell ref="AE57:AH57"/>
    <mergeCell ref="AI57:AL57"/>
    <mergeCell ref="AM57:AP57"/>
    <mergeCell ref="AQ57:AT57"/>
    <mergeCell ref="B57:E57"/>
    <mergeCell ref="F57:I57"/>
    <mergeCell ref="J57:M57"/>
    <mergeCell ref="N57:P57"/>
    <mergeCell ref="Q57:T57"/>
    <mergeCell ref="U57:W57"/>
    <mergeCell ref="J59:M59"/>
    <mergeCell ref="N59:P59"/>
    <mergeCell ref="Q59:T59"/>
    <mergeCell ref="U59:W59"/>
    <mergeCell ref="AE58:AH58"/>
    <mergeCell ref="AI58:AL58"/>
    <mergeCell ref="AM58:AP58"/>
    <mergeCell ref="AQ58:AT58"/>
    <mergeCell ref="AU58:AV58"/>
    <mergeCell ref="AE60:AH60"/>
    <mergeCell ref="AI60:AL60"/>
    <mergeCell ref="AM60:AP60"/>
    <mergeCell ref="AQ60:AT60"/>
    <mergeCell ref="AU60:AV60"/>
    <mergeCell ref="AW60:AZ60"/>
    <mergeCell ref="AU59:AV59"/>
    <mergeCell ref="AW59:AZ59"/>
    <mergeCell ref="B60:E60"/>
    <mergeCell ref="F60:I60"/>
    <mergeCell ref="J60:M60"/>
    <mergeCell ref="N60:P60"/>
    <mergeCell ref="Q60:T60"/>
    <mergeCell ref="U60:W60"/>
    <mergeCell ref="X60:AA60"/>
    <mergeCell ref="AB60:AD60"/>
    <mergeCell ref="X59:AA59"/>
    <mergeCell ref="AB59:AD59"/>
    <mergeCell ref="AE59:AH59"/>
    <mergeCell ref="AI59:AL59"/>
    <mergeCell ref="AM59:AP59"/>
    <mergeCell ref="AQ59:AT59"/>
    <mergeCell ref="B59:E59"/>
    <mergeCell ref="F59:I59"/>
    <mergeCell ref="AU61:AV61"/>
    <mergeCell ref="AW61:AZ61"/>
    <mergeCell ref="B63:BF63"/>
    <mergeCell ref="B65:E66"/>
    <mergeCell ref="F65:M65"/>
    <mergeCell ref="N65:T65"/>
    <mergeCell ref="U65:W66"/>
    <mergeCell ref="X65:AA66"/>
    <mergeCell ref="AB65:AD66"/>
    <mergeCell ref="AE65:AH66"/>
    <mergeCell ref="X61:AA61"/>
    <mergeCell ref="AB61:AD61"/>
    <mergeCell ref="AE61:AH61"/>
    <mergeCell ref="AI61:AL61"/>
    <mergeCell ref="AM61:AP61"/>
    <mergeCell ref="AQ61:AT61"/>
    <mergeCell ref="B61:E61"/>
    <mergeCell ref="F61:I61"/>
    <mergeCell ref="J61:M61"/>
    <mergeCell ref="N61:P61"/>
    <mergeCell ref="Q61:T61"/>
    <mergeCell ref="U61:W61"/>
    <mergeCell ref="AI65:AP65"/>
    <mergeCell ref="AQ65:AT66"/>
    <mergeCell ref="AU65:AV66"/>
    <mergeCell ref="AW65:AZ66"/>
    <mergeCell ref="F66:I66"/>
    <mergeCell ref="J66:M66"/>
    <mergeCell ref="N66:P66"/>
    <mergeCell ref="Q66:T66"/>
    <mergeCell ref="AI66:AL66"/>
    <mergeCell ref="AM66:AP66"/>
    <mergeCell ref="AW68:AZ68"/>
    <mergeCell ref="AU67:AV67"/>
    <mergeCell ref="AW67:AZ67"/>
    <mergeCell ref="AE67:AH67"/>
    <mergeCell ref="AI67:AL67"/>
    <mergeCell ref="AM67:AP67"/>
    <mergeCell ref="AQ67:AT67"/>
    <mergeCell ref="B68:E68"/>
    <mergeCell ref="F68:I68"/>
    <mergeCell ref="J68:M68"/>
    <mergeCell ref="N68:P68"/>
    <mergeCell ref="Q68:T68"/>
    <mergeCell ref="U68:W68"/>
    <mergeCell ref="X68:AA68"/>
    <mergeCell ref="AB68:AD68"/>
    <mergeCell ref="X67:AA67"/>
    <mergeCell ref="AB67:AD67"/>
    <mergeCell ref="B67:E67"/>
    <mergeCell ref="F67:I67"/>
    <mergeCell ref="J67:M67"/>
    <mergeCell ref="N67:P67"/>
    <mergeCell ref="Q67:T67"/>
    <mergeCell ref="U67:W67"/>
    <mergeCell ref="J69:M69"/>
    <mergeCell ref="N69:P69"/>
    <mergeCell ref="Q69:T69"/>
    <mergeCell ref="U69:W69"/>
    <mergeCell ref="AE68:AH68"/>
    <mergeCell ref="AI68:AL68"/>
    <mergeCell ref="AM68:AP68"/>
    <mergeCell ref="AQ68:AT68"/>
    <mergeCell ref="AU68:AV68"/>
    <mergeCell ref="AE70:AH70"/>
    <mergeCell ref="AI70:AL70"/>
    <mergeCell ref="AM70:AP70"/>
    <mergeCell ref="AQ70:AT70"/>
    <mergeCell ref="AU70:AV70"/>
    <mergeCell ref="AW70:AZ70"/>
    <mergeCell ref="AU69:AV69"/>
    <mergeCell ref="AW69:AZ69"/>
    <mergeCell ref="B70:E70"/>
    <mergeCell ref="F70:I70"/>
    <mergeCell ref="J70:M70"/>
    <mergeCell ref="N70:P70"/>
    <mergeCell ref="Q70:T70"/>
    <mergeCell ref="U70:W70"/>
    <mergeCell ref="X70:AA70"/>
    <mergeCell ref="AB70:AD70"/>
    <mergeCell ref="X69:AA69"/>
    <mergeCell ref="AB69:AD69"/>
    <mergeCell ref="AE69:AH69"/>
    <mergeCell ref="AI69:AL69"/>
    <mergeCell ref="AM69:AP69"/>
    <mergeCell ref="AQ69:AT69"/>
    <mergeCell ref="B69:E69"/>
    <mergeCell ref="F69:I69"/>
    <mergeCell ref="AU71:AV71"/>
    <mergeCell ref="AW71:AZ71"/>
    <mergeCell ref="B73:AZ73"/>
    <mergeCell ref="B75:Q77"/>
    <mergeCell ref="R75:Y77"/>
    <mergeCell ref="Z75:AB77"/>
    <mergeCell ref="AC75:AZ75"/>
    <mergeCell ref="AC76:AJ77"/>
    <mergeCell ref="AK76:AR77"/>
    <mergeCell ref="AS76:AZ77"/>
    <mergeCell ref="X71:AA71"/>
    <mergeCell ref="AB71:AD71"/>
    <mergeCell ref="AE71:AH71"/>
    <mergeCell ref="AI71:AL71"/>
    <mergeCell ref="AM71:AP71"/>
    <mergeCell ref="AQ71:AT71"/>
    <mergeCell ref="B71:E71"/>
    <mergeCell ref="F71:I71"/>
    <mergeCell ref="J71:M71"/>
    <mergeCell ref="N71:P71"/>
    <mergeCell ref="Q71:T71"/>
    <mergeCell ref="U71:W71"/>
    <mergeCell ref="B79:Q79"/>
    <mergeCell ref="R79:Y79"/>
    <mergeCell ref="Z79:AB79"/>
    <mergeCell ref="AC79:AJ79"/>
    <mergeCell ref="AK79:AR79"/>
    <mergeCell ref="AS79:AZ79"/>
    <mergeCell ref="B78:Q78"/>
    <mergeCell ref="R78:Y78"/>
    <mergeCell ref="Z78:AB78"/>
    <mergeCell ref="AC78:AJ78"/>
    <mergeCell ref="AK78:AR78"/>
    <mergeCell ref="AS78:AZ78"/>
    <mergeCell ref="B81:Q81"/>
    <mergeCell ref="R81:Y81"/>
    <mergeCell ref="Z81:AB81"/>
    <mergeCell ref="AC81:AJ81"/>
    <mergeCell ref="AK81:AR81"/>
    <mergeCell ref="AS81:AZ81"/>
    <mergeCell ref="B80:Q80"/>
    <mergeCell ref="R80:Y80"/>
    <mergeCell ref="Z80:AB80"/>
    <mergeCell ref="AC80:AJ80"/>
    <mergeCell ref="AK80:AR80"/>
    <mergeCell ref="AS80:AZ80"/>
    <mergeCell ref="AS87:AV88"/>
    <mergeCell ref="AW87:AZ88"/>
    <mergeCell ref="B82:Y82"/>
    <mergeCell ref="Z82:AB82"/>
    <mergeCell ref="AC82:AJ82"/>
    <mergeCell ref="AK82:AR82"/>
    <mergeCell ref="AS82:AZ82"/>
    <mergeCell ref="B84:BF84"/>
    <mergeCell ref="B85:BF85"/>
    <mergeCell ref="B87:G88"/>
    <mergeCell ref="H87:K88"/>
    <mergeCell ref="L87:O88"/>
    <mergeCell ref="P87:T88"/>
    <mergeCell ref="U87:X88"/>
    <mergeCell ref="Y87:AF87"/>
    <mergeCell ref="AG87:AJ88"/>
    <mergeCell ref="AK87:AN88"/>
    <mergeCell ref="AO87:AR88"/>
    <mergeCell ref="Y88:AB88"/>
    <mergeCell ref="AC88:AF88"/>
    <mergeCell ref="AS89:AV89"/>
    <mergeCell ref="AW89:AZ89"/>
    <mergeCell ref="B89:G89"/>
    <mergeCell ref="H89:K89"/>
    <mergeCell ref="L89:O89"/>
    <mergeCell ref="P89:T89"/>
    <mergeCell ref="U89:X89"/>
    <mergeCell ref="Y89:AB89"/>
    <mergeCell ref="AC89:AF89"/>
    <mergeCell ref="AG89:AJ89"/>
    <mergeCell ref="AK89:AN89"/>
    <mergeCell ref="AO89:AR89"/>
    <mergeCell ref="AC90:AF90"/>
    <mergeCell ref="AG90:AJ90"/>
    <mergeCell ref="AK90:AN90"/>
    <mergeCell ref="AO90:AR90"/>
    <mergeCell ref="AS91:AV91"/>
    <mergeCell ref="AS90:AV90"/>
    <mergeCell ref="AW90:AZ90"/>
    <mergeCell ref="B90:G90"/>
    <mergeCell ref="H90:K90"/>
    <mergeCell ref="L90:O90"/>
    <mergeCell ref="P90:T90"/>
    <mergeCell ref="U90:X90"/>
    <mergeCell ref="Y90:AB90"/>
    <mergeCell ref="AW91:AZ91"/>
    <mergeCell ref="B91:G91"/>
    <mergeCell ref="H91:K91"/>
    <mergeCell ref="L91:O91"/>
    <mergeCell ref="P91:T91"/>
    <mergeCell ref="U91:X91"/>
    <mergeCell ref="Y91:AB91"/>
    <mergeCell ref="AC91:AF91"/>
    <mergeCell ref="AG91:AJ91"/>
    <mergeCell ref="AK91:AN91"/>
    <mergeCell ref="AO91:AR91"/>
    <mergeCell ref="AC92:AF92"/>
    <mergeCell ref="AG92:AJ92"/>
    <mergeCell ref="AK92:AN92"/>
    <mergeCell ref="AO92:AR92"/>
    <mergeCell ref="AS92:AV92"/>
    <mergeCell ref="AW92:AZ92"/>
    <mergeCell ref="B92:G92"/>
    <mergeCell ref="H92:K92"/>
    <mergeCell ref="L92:O92"/>
    <mergeCell ref="P92:T92"/>
    <mergeCell ref="U92:X92"/>
    <mergeCell ref="Y92:AB92"/>
    <mergeCell ref="AC93:AF93"/>
    <mergeCell ref="AG93:AJ93"/>
    <mergeCell ref="AK93:AN93"/>
    <mergeCell ref="AO93:AR93"/>
    <mergeCell ref="AS93:AV93"/>
    <mergeCell ref="AW93:AZ93"/>
    <mergeCell ref="B93:G93"/>
    <mergeCell ref="H93:K93"/>
    <mergeCell ref="L93:O93"/>
    <mergeCell ref="P93:T93"/>
    <mergeCell ref="U93:X93"/>
    <mergeCell ref="Y93:AB93"/>
    <mergeCell ref="AK97:AN98"/>
    <mergeCell ref="AO97:AR98"/>
    <mergeCell ref="AS97:AV98"/>
    <mergeCell ref="AW97:AZ98"/>
    <mergeCell ref="Y98:AB98"/>
    <mergeCell ref="AC98:AF98"/>
    <mergeCell ref="B95:BF95"/>
    <mergeCell ref="B97:G98"/>
    <mergeCell ref="H97:K98"/>
    <mergeCell ref="L97:O98"/>
    <mergeCell ref="P97:T98"/>
    <mergeCell ref="U97:X98"/>
    <mergeCell ref="Y97:AF97"/>
    <mergeCell ref="AG97:AJ98"/>
    <mergeCell ref="AC99:AF99"/>
    <mergeCell ref="AG99:AJ99"/>
    <mergeCell ref="AK99:AN99"/>
    <mergeCell ref="AO99:AR99"/>
    <mergeCell ref="AS99:AV99"/>
    <mergeCell ref="AW99:AZ99"/>
    <mergeCell ref="B99:G99"/>
    <mergeCell ref="H99:K99"/>
    <mergeCell ref="L99:O99"/>
    <mergeCell ref="P99:T99"/>
    <mergeCell ref="U99:X99"/>
    <mergeCell ref="Y99:AB99"/>
    <mergeCell ref="AC100:AF100"/>
    <mergeCell ref="AG100:AJ100"/>
    <mergeCell ref="AK100:AN100"/>
    <mergeCell ref="AO100:AR100"/>
    <mergeCell ref="AS100:AV100"/>
    <mergeCell ref="AW100:AZ100"/>
    <mergeCell ref="B100:G100"/>
    <mergeCell ref="H100:K100"/>
    <mergeCell ref="L100:O100"/>
    <mergeCell ref="P100:T100"/>
    <mergeCell ref="U100:X100"/>
    <mergeCell ref="Y100:AB100"/>
    <mergeCell ref="AC101:AF101"/>
    <mergeCell ref="AG101:AJ101"/>
    <mergeCell ref="AK101:AN101"/>
    <mergeCell ref="AO101:AR101"/>
    <mergeCell ref="AS101:AV101"/>
    <mergeCell ref="AW101:AZ101"/>
    <mergeCell ref="B101:G101"/>
    <mergeCell ref="H101:K101"/>
    <mergeCell ref="L101:O101"/>
    <mergeCell ref="P101:T101"/>
    <mergeCell ref="U101:X101"/>
    <mergeCell ref="Y101:AB101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K108:AN109"/>
    <mergeCell ref="AO108:AR109"/>
    <mergeCell ref="AS108:AV109"/>
    <mergeCell ref="AW108:AZ109"/>
    <mergeCell ref="Y109:AB109"/>
    <mergeCell ref="AC109:AF109"/>
    <mergeCell ref="B106:BF106"/>
    <mergeCell ref="B108:G109"/>
    <mergeCell ref="H108:K109"/>
    <mergeCell ref="L108:O109"/>
    <mergeCell ref="P108:T109"/>
    <mergeCell ref="U108:X109"/>
    <mergeCell ref="Y108:AF108"/>
    <mergeCell ref="AG108:AJ109"/>
    <mergeCell ref="AC110:AF110"/>
    <mergeCell ref="AG110:AJ110"/>
    <mergeCell ref="AK110:AN110"/>
    <mergeCell ref="AO110:AR110"/>
    <mergeCell ref="AS110:AV110"/>
    <mergeCell ref="AW110:AZ110"/>
    <mergeCell ref="B110:G110"/>
    <mergeCell ref="H110:K110"/>
    <mergeCell ref="L110:O110"/>
    <mergeCell ref="P110:T110"/>
    <mergeCell ref="U110:X110"/>
    <mergeCell ref="Y110:AB110"/>
    <mergeCell ref="AC111:AF111"/>
    <mergeCell ref="AG111:AJ111"/>
    <mergeCell ref="AK111:AN111"/>
    <mergeCell ref="AO111:AR111"/>
    <mergeCell ref="AS111:AV111"/>
    <mergeCell ref="AW111:AZ111"/>
    <mergeCell ref="B111:G111"/>
    <mergeCell ref="H111:K111"/>
    <mergeCell ref="L111:O111"/>
    <mergeCell ref="P111:T111"/>
    <mergeCell ref="U111:X111"/>
    <mergeCell ref="Y111:AB111"/>
    <mergeCell ref="AC112:AF112"/>
    <mergeCell ref="AG112:AJ112"/>
    <mergeCell ref="AK112:AN112"/>
    <mergeCell ref="AO112:AR112"/>
    <mergeCell ref="AS112:AV112"/>
    <mergeCell ref="AW112:AZ112"/>
    <mergeCell ref="B112:G112"/>
    <mergeCell ref="H112:K112"/>
    <mergeCell ref="L112:O112"/>
    <mergeCell ref="P112:T112"/>
    <mergeCell ref="U112:X112"/>
    <mergeCell ref="Y112:AB112"/>
    <mergeCell ref="AC113:AF113"/>
    <mergeCell ref="AG113:AJ113"/>
    <mergeCell ref="AK113:AN113"/>
    <mergeCell ref="AO113:AR113"/>
    <mergeCell ref="AS113:AV113"/>
    <mergeCell ref="AW113:AZ113"/>
    <mergeCell ref="B113:G113"/>
    <mergeCell ref="H113:K113"/>
    <mergeCell ref="L113:O113"/>
    <mergeCell ref="P113:T113"/>
    <mergeCell ref="U113:X113"/>
    <mergeCell ref="Y113:AB113"/>
    <mergeCell ref="AC114:AF114"/>
    <mergeCell ref="AG114:AJ114"/>
    <mergeCell ref="AK114:AN114"/>
    <mergeCell ref="AO114:AR114"/>
    <mergeCell ref="AS114:AV114"/>
    <mergeCell ref="AW114:AZ114"/>
    <mergeCell ref="B114:G114"/>
    <mergeCell ref="H114:K114"/>
    <mergeCell ref="L114:O114"/>
    <mergeCell ref="P114:T114"/>
    <mergeCell ref="U114:X114"/>
    <mergeCell ref="Y114:AB114"/>
    <mergeCell ref="C119:H119"/>
    <mergeCell ref="J119:Y119"/>
    <mergeCell ref="AB119:AH119"/>
    <mergeCell ref="AK119:AZ119"/>
    <mergeCell ref="C121:H121"/>
    <mergeCell ref="J121:Y121"/>
    <mergeCell ref="AB121:AN121"/>
    <mergeCell ref="AQ121:AZ121"/>
    <mergeCell ref="C118:H118"/>
    <mergeCell ref="J118:Y118"/>
    <mergeCell ref="AB118:AH118"/>
    <mergeCell ref="AK118:AZ118"/>
    <mergeCell ref="D125:E125"/>
    <mergeCell ref="H125:M125"/>
    <mergeCell ref="Q125:R125"/>
    <mergeCell ref="C122:H122"/>
    <mergeCell ref="J122:Y122"/>
    <mergeCell ref="AB122:AN122"/>
    <mergeCell ref="AQ122:AZ122"/>
    <mergeCell ref="D124:E124"/>
    <mergeCell ref="H124:M124"/>
    <mergeCell ref="Q124:R124"/>
    <mergeCell ref="AC19:AJ19"/>
    <mergeCell ref="AK19:AR19"/>
    <mergeCell ref="AS19:AZ19"/>
    <mergeCell ref="B28:Y28"/>
    <mergeCell ref="Z28:AB28"/>
    <mergeCell ref="AK27:AR27"/>
    <mergeCell ref="AS27:AZ27"/>
    <mergeCell ref="B23:AZ23"/>
    <mergeCell ref="B24:Y26"/>
    <mergeCell ref="Z24:AB26"/>
    <mergeCell ref="AC24:AZ24"/>
    <mergeCell ref="AC25:AJ26"/>
    <mergeCell ref="AK25:AR26"/>
    <mergeCell ref="AS25:AZ26"/>
    <mergeCell ref="B27:Y27"/>
    <mergeCell ref="Z27:AB27"/>
    <mergeCell ref="AC27:AJ27"/>
    <mergeCell ref="B19:Y19"/>
    <mergeCell ref="Z19:AB19"/>
    <mergeCell ref="B21:AZ21"/>
    <mergeCell ref="B20:Y20"/>
    <mergeCell ref="Z20:AB20"/>
    <mergeCell ref="AC20:AJ20"/>
    <mergeCell ref="AK20:AR20"/>
    <mergeCell ref="AC28:AJ28"/>
    <mergeCell ref="AK28:AR28"/>
    <mergeCell ref="AS28:AZ28"/>
    <mergeCell ref="AC29:AJ29"/>
    <mergeCell ref="AK29:AR29"/>
    <mergeCell ref="AS29:AZ29"/>
    <mergeCell ref="AC30:AJ30"/>
    <mergeCell ref="AK30:AR30"/>
    <mergeCell ref="AS30:AZ30"/>
  </mergeCells>
  <pageMargins left="0.70866141732283472" right="0.39370078740157483" top="0.55118110236220474" bottom="0.55118110236220474" header="0.31496062992125984" footer="0"/>
  <pageSetup paperSize="8" scale="68" fitToHeight="0" orientation="landscape" r:id="rId1"/>
  <rowBreaks count="3" manualBreakCount="3">
    <brk id="41" max="52" man="1"/>
    <brk id="61" max="52" man="1"/>
    <brk id="94" max="5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BM52"/>
  <sheetViews>
    <sheetView topLeftCell="V24" zoomScaleSheetLayoutView="100" workbookViewId="0">
      <selection activeCell="AA54" sqref="AA54"/>
    </sheetView>
  </sheetViews>
  <sheetFormatPr defaultColWidth="0.85546875" defaultRowHeight="15"/>
  <cols>
    <col min="1" max="1" width="1" style="111" customWidth="1"/>
    <col min="2" max="52" width="3.85546875" style="111" customWidth="1"/>
    <col min="53" max="53" width="0.85546875" style="111"/>
    <col min="54" max="16384" width="0.85546875" style="37"/>
  </cols>
  <sheetData>
    <row r="1" spans="1:53" ht="45" customHeight="1">
      <c r="A1" s="430" t="s">
        <v>573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142"/>
    </row>
    <row r="2" spans="1:53" s="39" customFormat="1" ht="15" hidden="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</row>
    <row r="3" spans="1:53" ht="15" customHeight="1">
      <c r="A3" s="436" t="s">
        <v>207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360" t="s">
        <v>532</v>
      </c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143"/>
    </row>
    <row r="4" spans="1:53" ht="1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432" t="str">
        <f>'ФОТ 111'!L6:AZ6</f>
        <v>02</v>
      </c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109"/>
    </row>
    <row r="5" spans="1:53" ht="11.2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4" t="s">
        <v>1</v>
      </c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166"/>
    </row>
    <row r="6" spans="1:53" s="39" customFormat="1" ht="15" customHeight="1">
      <c r="A6" s="109" t="s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 t="s">
        <v>184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</row>
    <row r="7" spans="1:53" ht="6" customHeight="1"/>
    <row r="8" spans="1:53" s="45" customFormat="1">
      <c r="A8" s="114"/>
      <c r="B8" s="435" t="s">
        <v>95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113"/>
      <c r="AU8" s="113"/>
      <c r="AV8" s="113"/>
      <c r="AW8" s="113"/>
      <c r="AX8" s="113"/>
      <c r="AY8" s="113"/>
      <c r="AZ8" s="113"/>
      <c r="BA8" s="114"/>
    </row>
    <row r="9" spans="1:53" s="45" customFormat="1" ht="8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</row>
    <row r="10" spans="1:53" s="45" customFormat="1" ht="24.95" customHeight="1">
      <c r="A10" s="114"/>
      <c r="B10" s="316" t="s">
        <v>3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 t="s">
        <v>66</v>
      </c>
      <c r="AA10" s="316"/>
      <c r="AB10" s="316"/>
      <c r="AC10" s="316" t="s">
        <v>5</v>
      </c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114"/>
    </row>
    <row r="11" spans="1:53" s="45" customFormat="1" ht="24.95" customHeight="1">
      <c r="A11" s="114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 t="s">
        <v>559</v>
      </c>
      <c r="AD11" s="316"/>
      <c r="AE11" s="316"/>
      <c r="AF11" s="316"/>
      <c r="AG11" s="316"/>
      <c r="AH11" s="316"/>
      <c r="AI11" s="316"/>
      <c r="AJ11" s="316"/>
      <c r="AK11" s="316" t="s">
        <v>560</v>
      </c>
      <c r="AL11" s="316"/>
      <c r="AM11" s="316"/>
      <c r="AN11" s="316"/>
      <c r="AO11" s="316"/>
      <c r="AP11" s="316"/>
      <c r="AQ11" s="316"/>
      <c r="AR11" s="316"/>
      <c r="AS11" s="316" t="s">
        <v>561</v>
      </c>
      <c r="AT11" s="316"/>
      <c r="AU11" s="316"/>
      <c r="AV11" s="316"/>
      <c r="AW11" s="316"/>
      <c r="AX11" s="316"/>
      <c r="AY11" s="316"/>
      <c r="AZ11" s="316"/>
      <c r="BA11" s="114"/>
    </row>
    <row r="12" spans="1:53" s="45" customFormat="1" ht="24.95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114"/>
    </row>
    <row r="13" spans="1:53" s="64" customFormat="1" ht="15" customHeight="1">
      <c r="A13" s="163"/>
      <c r="B13" s="497">
        <v>1</v>
      </c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 t="s">
        <v>69</v>
      </c>
      <c r="AA13" s="497"/>
      <c r="AB13" s="497"/>
      <c r="AC13" s="497" t="s">
        <v>9</v>
      </c>
      <c r="AD13" s="497"/>
      <c r="AE13" s="497"/>
      <c r="AF13" s="497"/>
      <c r="AG13" s="497"/>
      <c r="AH13" s="497"/>
      <c r="AI13" s="497"/>
      <c r="AJ13" s="497"/>
      <c r="AK13" s="497" t="s">
        <v>10</v>
      </c>
      <c r="AL13" s="497"/>
      <c r="AM13" s="497"/>
      <c r="AN13" s="497"/>
      <c r="AO13" s="497"/>
      <c r="AP13" s="497"/>
      <c r="AQ13" s="497"/>
      <c r="AR13" s="497"/>
      <c r="AS13" s="497" t="s">
        <v>11</v>
      </c>
      <c r="AT13" s="497"/>
      <c r="AU13" s="497"/>
      <c r="AV13" s="497"/>
      <c r="AW13" s="497"/>
      <c r="AX13" s="497"/>
      <c r="AY13" s="497"/>
      <c r="AZ13" s="497"/>
      <c r="BA13" s="165"/>
    </row>
    <row r="14" spans="1:53" s="64" customFormat="1" ht="15" customHeight="1">
      <c r="A14" s="163"/>
      <c r="B14" s="438" t="s">
        <v>274</v>
      </c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393" t="s">
        <v>117</v>
      </c>
      <c r="AA14" s="393"/>
      <c r="AB14" s="393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165"/>
    </row>
    <row r="15" spans="1:53" s="64" customFormat="1" ht="15" customHeight="1">
      <c r="A15" s="163"/>
      <c r="B15" s="438" t="s">
        <v>275</v>
      </c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393" t="s">
        <v>119</v>
      </c>
      <c r="AA15" s="393"/>
      <c r="AB15" s="393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165"/>
    </row>
    <row r="16" spans="1:53" s="45" customFormat="1">
      <c r="A16" s="114"/>
      <c r="B16" s="458" t="s">
        <v>314</v>
      </c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393" t="s">
        <v>131</v>
      </c>
      <c r="AA16" s="393"/>
      <c r="AB16" s="393"/>
      <c r="AC16" s="325"/>
      <c r="AD16" s="316"/>
      <c r="AE16" s="316"/>
      <c r="AF16" s="316"/>
      <c r="AG16" s="316"/>
      <c r="AH16" s="316"/>
      <c r="AI16" s="316"/>
      <c r="AJ16" s="316"/>
      <c r="AK16" s="325"/>
      <c r="AL16" s="316"/>
      <c r="AM16" s="316"/>
      <c r="AN16" s="316"/>
      <c r="AO16" s="316"/>
      <c r="AP16" s="316"/>
      <c r="AQ16" s="316"/>
      <c r="AR16" s="316"/>
      <c r="AS16" s="325">
        <f t="shared" ref="AS16" si="0">AS32</f>
        <v>0</v>
      </c>
      <c r="AT16" s="316"/>
      <c r="AU16" s="316"/>
      <c r="AV16" s="316"/>
      <c r="AW16" s="316"/>
      <c r="AX16" s="316"/>
      <c r="AY16" s="316"/>
      <c r="AZ16" s="316"/>
      <c r="BA16" s="114"/>
    </row>
    <row r="17" spans="1:54" s="63" customFormat="1" ht="15" customHeight="1">
      <c r="A17" s="164"/>
      <c r="B17" s="438" t="s">
        <v>277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393" t="s">
        <v>135</v>
      </c>
      <c r="AA17" s="393"/>
      <c r="AB17" s="393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164"/>
    </row>
    <row r="18" spans="1:54" s="63" customFormat="1">
      <c r="A18" s="164"/>
      <c r="B18" s="438" t="s">
        <v>276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393" t="s">
        <v>145</v>
      </c>
      <c r="AA18" s="393"/>
      <c r="AB18" s="393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164"/>
    </row>
    <row r="19" spans="1:54" s="45" customFormat="1" ht="33" customHeight="1">
      <c r="A19" s="114"/>
      <c r="B19" s="458" t="s">
        <v>313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9"/>
      <c r="Z19" s="393" t="s">
        <v>170</v>
      </c>
      <c r="AA19" s="393"/>
      <c r="AB19" s="393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114"/>
    </row>
    <row r="20" spans="1:54" s="45" customFormat="1" ht="18" customHeight="1">
      <c r="A20" s="114"/>
      <c r="B20" s="330" t="s">
        <v>54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93" t="s">
        <v>138</v>
      </c>
      <c r="AA20" s="393"/>
      <c r="AB20" s="393"/>
      <c r="AC20" s="325">
        <f>AC16</f>
        <v>0</v>
      </c>
      <c r="AD20" s="316"/>
      <c r="AE20" s="316"/>
      <c r="AF20" s="316"/>
      <c r="AG20" s="316"/>
      <c r="AH20" s="316"/>
      <c r="AI20" s="316"/>
      <c r="AJ20" s="316"/>
      <c r="AK20" s="325">
        <f t="shared" ref="AK20" si="1">AK16</f>
        <v>0</v>
      </c>
      <c r="AL20" s="316"/>
      <c r="AM20" s="316"/>
      <c r="AN20" s="316"/>
      <c r="AO20" s="316"/>
      <c r="AP20" s="316"/>
      <c r="AQ20" s="316"/>
      <c r="AR20" s="316"/>
      <c r="AS20" s="325">
        <f t="shared" ref="AS20" si="2">AS16</f>
        <v>0</v>
      </c>
      <c r="AT20" s="316"/>
      <c r="AU20" s="316"/>
      <c r="AV20" s="316"/>
      <c r="AW20" s="316"/>
      <c r="AX20" s="316"/>
      <c r="AY20" s="316"/>
      <c r="AZ20" s="316"/>
      <c r="BA20" s="114"/>
    </row>
    <row r="21" spans="1:54" s="8" customFormat="1" ht="6.75" customHeight="1">
      <c r="A21" s="114"/>
      <c r="B21" s="14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129"/>
      <c r="AA21" s="129"/>
      <c r="AB21" s="129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114"/>
      <c r="BB21" s="114"/>
    </row>
    <row r="22" spans="1:54" customFormat="1" ht="3" hidden="1" customHeight="1">
      <c r="A22" s="83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</row>
    <row r="23" spans="1:54" s="45" customFormat="1" ht="18" customHeight="1">
      <c r="A23" s="114"/>
      <c r="B23" s="437" t="s">
        <v>335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114"/>
    </row>
    <row r="24" spans="1:54" s="45" customFormat="1" ht="8.1" customHeight="1">
      <c r="A24" s="115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</row>
    <row r="25" spans="1:54" s="45" customFormat="1" ht="24.95" customHeight="1">
      <c r="A25" s="114"/>
      <c r="B25" s="316" t="s">
        <v>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 t="s">
        <v>66</v>
      </c>
      <c r="AA25" s="316"/>
      <c r="AB25" s="316"/>
      <c r="AC25" s="316" t="s">
        <v>5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114"/>
    </row>
    <row r="26" spans="1:54" s="45" customFormat="1" ht="24.95" customHeight="1">
      <c r="A26" s="114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 t="s">
        <v>559</v>
      </c>
      <c r="AD26" s="316"/>
      <c r="AE26" s="316"/>
      <c r="AF26" s="316"/>
      <c r="AG26" s="316"/>
      <c r="AH26" s="316"/>
      <c r="AI26" s="316"/>
      <c r="AJ26" s="316"/>
      <c r="AK26" s="316" t="s">
        <v>560</v>
      </c>
      <c r="AL26" s="316"/>
      <c r="AM26" s="316"/>
      <c r="AN26" s="316"/>
      <c r="AO26" s="316"/>
      <c r="AP26" s="316"/>
      <c r="AQ26" s="316"/>
      <c r="AR26" s="316"/>
      <c r="AS26" s="316" t="s">
        <v>561</v>
      </c>
      <c r="AT26" s="316"/>
      <c r="AU26" s="316"/>
      <c r="AV26" s="316"/>
      <c r="AW26" s="316"/>
      <c r="AX26" s="316"/>
      <c r="AY26" s="316"/>
      <c r="AZ26" s="316"/>
      <c r="BA26" s="114"/>
    </row>
    <row r="27" spans="1:54" s="45" customFormat="1" ht="24.95" customHeight="1">
      <c r="A27" s="114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114"/>
    </row>
    <row r="28" spans="1:54" s="64" customFormat="1" ht="15" customHeight="1">
      <c r="A28" s="163"/>
      <c r="B28" s="497">
        <v>1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 t="s">
        <v>69</v>
      </c>
      <c r="AA28" s="497"/>
      <c r="AB28" s="497"/>
      <c r="AC28" s="497" t="s">
        <v>9</v>
      </c>
      <c r="AD28" s="497"/>
      <c r="AE28" s="497"/>
      <c r="AF28" s="497"/>
      <c r="AG28" s="497"/>
      <c r="AH28" s="497"/>
      <c r="AI28" s="497"/>
      <c r="AJ28" s="497"/>
      <c r="AK28" s="497" t="s">
        <v>10</v>
      </c>
      <c r="AL28" s="497"/>
      <c r="AM28" s="497"/>
      <c r="AN28" s="497"/>
      <c r="AO28" s="497"/>
      <c r="AP28" s="497"/>
      <c r="AQ28" s="497"/>
      <c r="AR28" s="497"/>
      <c r="AS28" s="497" t="s">
        <v>11</v>
      </c>
      <c r="AT28" s="497"/>
      <c r="AU28" s="497"/>
      <c r="AV28" s="497"/>
      <c r="AW28" s="497"/>
      <c r="AX28" s="497"/>
      <c r="AY28" s="497"/>
      <c r="AZ28" s="497"/>
      <c r="BA28" s="165"/>
    </row>
    <row r="29" spans="1:54" s="45" customFormat="1" ht="18" customHeight="1">
      <c r="A29" s="114"/>
      <c r="B29" s="498" t="s">
        <v>315</v>
      </c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328" t="s">
        <v>23</v>
      </c>
      <c r="AA29" s="328"/>
      <c r="AB29" s="328"/>
      <c r="AC29" s="325"/>
      <c r="AD29" s="316"/>
      <c r="AE29" s="316"/>
      <c r="AF29" s="316"/>
      <c r="AG29" s="316"/>
      <c r="AH29" s="316"/>
      <c r="AI29" s="316"/>
      <c r="AJ29" s="316"/>
      <c r="AK29" s="325"/>
      <c r="AL29" s="316"/>
      <c r="AM29" s="316"/>
      <c r="AN29" s="316"/>
      <c r="AO29" s="316"/>
      <c r="AP29" s="316"/>
      <c r="AQ29" s="316"/>
      <c r="AR29" s="316"/>
      <c r="AS29" s="325">
        <f>AW43</f>
        <v>0</v>
      </c>
      <c r="AT29" s="316"/>
      <c r="AU29" s="316"/>
      <c r="AV29" s="316"/>
      <c r="AW29" s="316"/>
      <c r="AX29" s="316"/>
      <c r="AY29" s="316"/>
      <c r="AZ29" s="316"/>
      <c r="BA29" s="114"/>
    </row>
    <row r="30" spans="1:54" s="45" customFormat="1" ht="18" customHeight="1">
      <c r="A30" s="114"/>
      <c r="B30" s="327" t="s">
        <v>7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8"/>
      <c r="AA30" s="328"/>
      <c r="AB30" s="328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114"/>
    </row>
    <row r="31" spans="1:54" s="45" customFormat="1" ht="15" customHeight="1">
      <c r="A31" s="114"/>
      <c r="B31" s="327" t="s">
        <v>142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8" t="s">
        <v>296</v>
      </c>
      <c r="AA31" s="328"/>
      <c r="AB31" s="328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114"/>
    </row>
    <row r="32" spans="1:54" s="45" customFormat="1" ht="18" customHeight="1">
      <c r="A32" s="114"/>
      <c r="B32" s="330" t="s">
        <v>54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93" t="s">
        <v>138</v>
      </c>
      <c r="AA32" s="393"/>
      <c r="AB32" s="393"/>
      <c r="AC32" s="325">
        <f>AC29</f>
        <v>0</v>
      </c>
      <c r="AD32" s="316"/>
      <c r="AE32" s="316"/>
      <c r="AF32" s="316"/>
      <c r="AG32" s="316"/>
      <c r="AH32" s="316"/>
      <c r="AI32" s="316"/>
      <c r="AJ32" s="316"/>
      <c r="AK32" s="325">
        <f t="shared" ref="AK32" si="3">AK29</f>
        <v>0</v>
      </c>
      <c r="AL32" s="316"/>
      <c r="AM32" s="316"/>
      <c r="AN32" s="316"/>
      <c r="AO32" s="316"/>
      <c r="AP32" s="316"/>
      <c r="AQ32" s="316"/>
      <c r="AR32" s="316"/>
      <c r="AS32" s="325">
        <f t="shared" ref="AS32" si="4">AS29</f>
        <v>0</v>
      </c>
      <c r="AT32" s="316"/>
      <c r="AU32" s="316"/>
      <c r="AV32" s="316"/>
      <c r="AW32" s="316"/>
      <c r="AX32" s="316"/>
      <c r="AY32" s="316"/>
      <c r="AZ32" s="316"/>
      <c r="BA32" s="114"/>
    </row>
    <row r="33" spans="1:65" s="45" customFormat="1" ht="0.75" customHeight="1">
      <c r="A33" s="114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14"/>
    </row>
    <row r="34" spans="1:65" s="45" customFormat="1" ht="15" hidden="1" customHeight="1">
      <c r="A34" s="114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53"/>
      <c r="BB34" s="62"/>
      <c r="BC34" s="62"/>
      <c r="BD34" s="62"/>
      <c r="BE34" s="62"/>
      <c r="BF34" s="62"/>
      <c r="BG34" s="47"/>
      <c r="BH34" s="47"/>
      <c r="BI34" s="47"/>
      <c r="BJ34" s="47"/>
      <c r="BK34" s="47"/>
      <c r="BL34" s="47"/>
      <c r="BM34" s="47"/>
    </row>
    <row r="35" spans="1:65" s="45" customFormat="1" ht="15" hidden="1" customHeight="1">
      <c r="A35" s="114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  <c r="T35" s="120"/>
      <c r="U35" s="241"/>
      <c r="V35" s="241"/>
      <c r="W35" s="241"/>
      <c r="X35" s="241"/>
      <c r="Y35" s="241"/>
      <c r="Z35" s="241"/>
      <c r="AA35" s="241"/>
      <c r="AB35" s="241"/>
      <c r="AC35" s="122"/>
      <c r="AD35" s="122"/>
      <c r="AE35" s="122"/>
      <c r="AF35" s="122"/>
      <c r="AG35" s="122"/>
      <c r="AH35" s="122"/>
      <c r="AI35" s="122"/>
      <c r="AJ35" s="122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114"/>
    </row>
    <row r="36" spans="1:65" s="45" customFormat="1" ht="15" customHeight="1">
      <c r="A36" s="114"/>
      <c r="B36" s="490" t="s">
        <v>336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90"/>
      <c r="AX36" s="490"/>
      <c r="AY36" s="490"/>
      <c r="AZ36" s="490"/>
      <c r="BA36" s="114"/>
    </row>
    <row r="37" spans="1:65" s="45" customFormat="1" ht="3" customHeight="1">
      <c r="A37" s="114"/>
      <c r="B37" s="96"/>
      <c r="C37" s="167"/>
      <c r="D37" s="167"/>
      <c r="E37" s="167"/>
      <c r="F37" s="167"/>
      <c r="G37" s="167"/>
      <c r="H37" s="167"/>
      <c r="I37" s="24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242"/>
      <c r="AA37" s="242"/>
      <c r="AB37" s="82"/>
      <c r="AC37" s="82"/>
      <c r="AD37" s="82"/>
      <c r="AE37" s="82"/>
      <c r="AF37" s="82"/>
      <c r="AG37" s="82"/>
      <c r="AH37" s="82"/>
      <c r="AI37" s="80"/>
      <c r="AJ37" s="80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114"/>
    </row>
    <row r="38" spans="1:65" s="45" customFormat="1" ht="34.5" customHeight="1">
      <c r="A38" s="114"/>
      <c r="B38" s="294" t="s">
        <v>3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 t="s">
        <v>4</v>
      </c>
      <c r="P38" s="294"/>
      <c r="Q38" s="294" t="s">
        <v>563</v>
      </c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 t="s">
        <v>564</v>
      </c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 t="s">
        <v>565</v>
      </c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114"/>
    </row>
    <row r="39" spans="1:65" s="45" customFormat="1" ht="48.75" customHeight="1">
      <c r="A39" s="11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 t="s">
        <v>206</v>
      </c>
      <c r="R39" s="294"/>
      <c r="S39" s="294"/>
      <c r="T39" s="294"/>
      <c r="U39" s="294" t="s">
        <v>205</v>
      </c>
      <c r="V39" s="294"/>
      <c r="W39" s="294"/>
      <c r="X39" s="294"/>
      <c r="Y39" s="294" t="s">
        <v>194</v>
      </c>
      <c r="Z39" s="294"/>
      <c r="AA39" s="294"/>
      <c r="AB39" s="294"/>
      <c r="AC39" s="294" t="s">
        <v>206</v>
      </c>
      <c r="AD39" s="294"/>
      <c r="AE39" s="294"/>
      <c r="AF39" s="294"/>
      <c r="AG39" s="294" t="s">
        <v>205</v>
      </c>
      <c r="AH39" s="294"/>
      <c r="AI39" s="294"/>
      <c r="AJ39" s="294"/>
      <c r="AK39" s="294" t="s">
        <v>194</v>
      </c>
      <c r="AL39" s="294"/>
      <c r="AM39" s="294"/>
      <c r="AN39" s="294"/>
      <c r="AO39" s="294" t="s">
        <v>206</v>
      </c>
      <c r="AP39" s="294"/>
      <c r="AQ39" s="294"/>
      <c r="AR39" s="294"/>
      <c r="AS39" s="294" t="s">
        <v>205</v>
      </c>
      <c r="AT39" s="294"/>
      <c r="AU39" s="294"/>
      <c r="AV39" s="294"/>
      <c r="AW39" s="294" t="s">
        <v>194</v>
      </c>
      <c r="AX39" s="294"/>
      <c r="AY39" s="294"/>
      <c r="AZ39" s="294"/>
      <c r="BA39" s="114"/>
    </row>
    <row r="40" spans="1:65" s="45" customFormat="1" ht="15" customHeight="1">
      <c r="A40" s="114"/>
      <c r="B40" s="309">
        <v>1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>
        <v>2</v>
      </c>
      <c r="P40" s="309"/>
      <c r="Q40" s="294">
        <v>3</v>
      </c>
      <c r="R40" s="294"/>
      <c r="S40" s="294"/>
      <c r="T40" s="294"/>
      <c r="U40" s="294">
        <v>4</v>
      </c>
      <c r="V40" s="294"/>
      <c r="W40" s="294"/>
      <c r="X40" s="294"/>
      <c r="Y40" s="294">
        <v>5</v>
      </c>
      <c r="Z40" s="294"/>
      <c r="AA40" s="294"/>
      <c r="AB40" s="294"/>
      <c r="AC40" s="294">
        <v>6</v>
      </c>
      <c r="AD40" s="294"/>
      <c r="AE40" s="294"/>
      <c r="AF40" s="294"/>
      <c r="AG40" s="294">
        <v>7</v>
      </c>
      <c r="AH40" s="294"/>
      <c r="AI40" s="294"/>
      <c r="AJ40" s="294"/>
      <c r="AK40" s="294">
        <v>8</v>
      </c>
      <c r="AL40" s="294"/>
      <c r="AM40" s="294"/>
      <c r="AN40" s="294"/>
      <c r="AO40" s="294">
        <v>9</v>
      </c>
      <c r="AP40" s="294"/>
      <c r="AQ40" s="294"/>
      <c r="AR40" s="294"/>
      <c r="AS40" s="294">
        <v>10</v>
      </c>
      <c r="AT40" s="294"/>
      <c r="AU40" s="294"/>
      <c r="AV40" s="294"/>
      <c r="AW40" s="294">
        <v>11</v>
      </c>
      <c r="AX40" s="294"/>
      <c r="AY40" s="294"/>
      <c r="AZ40" s="294"/>
      <c r="BA40" s="114"/>
    </row>
    <row r="41" spans="1:65" s="45" customFormat="1" ht="15" customHeight="1">
      <c r="A41" s="114"/>
      <c r="B41" s="495" t="s">
        <v>182</v>
      </c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6" t="s">
        <v>117</v>
      </c>
      <c r="P41" s="496"/>
      <c r="Q41" s="310" t="s">
        <v>26</v>
      </c>
      <c r="R41" s="310"/>
      <c r="S41" s="310"/>
      <c r="T41" s="310"/>
      <c r="U41" s="310" t="s">
        <v>26</v>
      </c>
      <c r="V41" s="310"/>
      <c r="W41" s="310"/>
      <c r="X41" s="310"/>
      <c r="Y41" s="310"/>
      <c r="Z41" s="310"/>
      <c r="AA41" s="310"/>
      <c r="AB41" s="310"/>
      <c r="AC41" s="310" t="s">
        <v>26</v>
      </c>
      <c r="AD41" s="310"/>
      <c r="AE41" s="310"/>
      <c r="AF41" s="310"/>
      <c r="AG41" s="310" t="s">
        <v>26</v>
      </c>
      <c r="AH41" s="310"/>
      <c r="AI41" s="310"/>
      <c r="AJ41" s="310"/>
      <c r="AK41" s="310"/>
      <c r="AL41" s="310"/>
      <c r="AM41" s="310"/>
      <c r="AN41" s="310"/>
      <c r="AO41" s="310" t="s">
        <v>26</v>
      </c>
      <c r="AP41" s="310"/>
      <c r="AQ41" s="310"/>
      <c r="AR41" s="310"/>
      <c r="AS41" s="310" t="s">
        <v>26</v>
      </c>
      <c r="AT41" s="310"/>
      <c r="AU41" s="310"/>
      <c r="AV41" s="310"/>
      <c r="AW41" s="294"/>
      <c r="AX41" s="294"/>
      <c r="AY41" s="294"/>
      <c r="AZ41" s="294"/>
      <c r="BA41" s="114"/>
    </row>
    <row r="42" spans="1:65" s="45" customFormat="1" ht="19.5" customHeight="1">
      <c r="A42" s="114"/>
      <c r="B42" s="495" t="s">
        <v>406</v>
      </c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6" t="s">
        <v>151</v>
      </c>
      <c r="P42" s="496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114"/>
    </row>
    <row r="43" spans="1:65" s="45" customFormat="1" ht="17.25" customHeight="1">
      <c r="A43" s="114"/>
      <c r="B43" s="491" t="s">
        <v>80</v>
      </c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2">
        <v>9000</v>
      </c>
      <c r="P43" s="492"/>
      <c r="Q43" s="310" t="s">
        <v>26</v>
      </c>
      <c r="R43" s="310"/>
      <c r="S43" s="310"/>
      <c r="T43" s="310"/>
      <c r="U43" s="310" t="s">
        <v>26</v>
      </c>
      <c r="V43" s="310"/>
      <c r="W43" s="310"/>
      <c r="X43" s="310"/>
      <c r="Y43" s="297">
        <f>Y42</f>
        <v>0</v>
      </c>
      <c r="Z43" s="493"/>
      <c r="AA43" s="493"/>
      <c r="AB43" s="494"/>
      <c r="AC43" s="310" t="s">
        <v>26</v>
      </c>
      <c r="AD43" s="310"/>
      <c r="AE43" s="310"/>
      <c r="AF43" s="310"/>
      <c r="AG43" s="310" t="s">
        <v>26</v>
      </c>
      <c r="AH43" s="310"/>
      <c r="AI43" s="310"/>
      <c r="AJ43" s="310"/>
      <c r="AK43" s="297">
        <f>AK42</f>
        <v>0</v>
      </c>
      <c r="AL43" s="493"/>
      <c r="AM43" s="493"/>
      <c r="AN43" s="494"/>
      <c r="AO43" s="310" t="s">
        <v>26</v>
      </c>
      <c r="AP43" s="310"/>
      <c r="AQ43" s="310"/>
      <c r="AR43" s="310"/>
      <c r="AS43" s="310" t="s">
        <v>26</v>
      </c>
      <c r="AT43" s="310"/>
      <c r="AU43" s="310"/>
      <c r="AV43" s="310"/>
      <c r="AW43" s="297">
        <f>AW42</f>
        <v>0</v>
      </c>
      <c r="AX43" s="493"/>
      <c r="AY43" s="493"/>
      <c r="AZ43" s="494"/>
      <c r="BA43" s="114"/>
    </row>
    <row r="44" spans="1:65" s="45" customFormat="1" ht="6.75" customHeight="1">
      <c r="A44" s="114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120"/>
      <c r="U44" s="241"/>
      <c r="V44" s="241"/>
      <c r="W44" s="241"/>
      <c r="X44" s="241"/>
      <c r="Y44" s="241"/>
      <c r="Z44" s="241"/>
      <c r="AA44" s="241"/>
      <c r="AB44" s="241"/>
      <c r="AC44" s="122"/>
      <c r="AD44" s="122"/>
      <c r="AE44" s="122"/>
      <c r="AF44" s="122"/>
      <c r="AG44" s="122"/>
      <c r="AH44" s="122"/>
      <c r="AI44" s="122"/>
      <c r="AJ44" s="122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114"/>
    </row>
    <row r="45" spans="1:65" s="45" customFormat="1" ht="15" hidden="1" customHeight="1">
      <c r="A45" s="114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20"/>
      <c r="T45" s="120"/>
      <c r="U45" s="241"/>
      <c r="V45" s="241"/>
      <c r="W45" s="241"/>
      <c r="X45" s="241"/>
      <c r="Y45" s="241"/>
      <c r="Z45" s="241"/>
      <c r="AA45" s="241"/>
      <c r="AB45" s="241"/>
      <c r="AC45" s="122"/>
      <c r="AD45" s="122"/>
      <c r="AE45" s="122"/>
      <c r="AF45" s="122"/>
      <c r="AG45" s="122"/>
      <c r="AH45" s="122"/>
      <c r="AI45" s="122"/>
      <c r="AJ45" s="122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114"/>
    </row>
    <row r="46" spans="1:65" s="52" customFormat="1" ht="14.25" customHeight="1">
      <c r="A46" s="114"/>
      <c r="B46" s="131"/>
      <c r="C46" s="364" t="s">
        <v>56</v>
      </c>
      <c r="D46" s="364"/>
      <c r="E46" s="364"/>
      <c r="F46" s="364"/>
      <c r="G46" s="364"/>
      <c r="H46" s="364"/>
      <c r="I46" s="131"/>
      <c r="J46" s="365" t="s">
        <v>520</v>
      </c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131"/>
      <c r="AA46" s="131"/>
      <c r="AB46" s="365"/>
      <c r="AC46" s="365"/>
      <c r="AD46" s="365"/>
      <c r="AE46" s="365"/>
      <c r="AF46" s="365"/>
      <c r="AG46" s="365"/>
      <c r="AH46" s="365"/>
      <c r="AI46" s="114"/>
      <c r="AJ46" s="114"/>
      <c r="AK46" s="365" t="s">
        <v>522</v>
      </c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134"/>
    </row>
    <row r="47" spans="1:65" s="52" customFormat="1" ht="18" customHeight="1">
      <c r="A47" s="114"/>
      <c r="B47" s="131"/>
      <c r="C47" s="364" t="s">
        <v>57</v>
      </c>
      <c r="D47" s="364"/>
      <c r="E47" s="364"/>
      <c r="F47" s="364"/>
      <c r="G47" s="364"/>
      <c r="H47" s="364"/>
      <c r="I47" s="131"/>
      <c r="J47" s="366" t="s">
        <v>58</v>
      </c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132"/>
      <c r="AA47" s="132"/>
      <c r="AB47" s="366" t="s">
        <v>59</v>
      </c>
      <c r="AC47" s="366"/>
      <c r="AD47" s="366"/>
      <c r="AE47" s="366"/>
      <c r="AF47" s="366"/>
      <c r="AG47" s="366"/>
      <c r="AH47" s="366"/>
      <c r="AI47" s="133"/>
      <c r="AJ47" s="133"/>
      <c r="AK47" s="366" t="s">
        <v>60</v>
      </c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134"/>
    </row>
    <row r="48" spans="1:65" s="52" customFormat="1" ht="6" hidden="1" customHeight="1">
      <c r="A48" s="114"/>
      <c r="B48" s="131"/>
      <c r="C48" s="131"/>
      <c r="D48" s="131"/>
      <c r="E48" s="131"/>
      <c r="F48" s="131"/>
      <c r="G48" s="131"/>
      <c r="H48" s="131"/>
      <c r="I48" s="13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3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4"/>
    </row>
    <row r="49" spans="1:53" s="52" customFormat="1" ht="14.25" customHeight="1">
      <c r="A49" s="134"/>
      <c r="B49" s="131"/>
      <c r="C49" s="364" t="s">
        <v>61</v>
      </c>
      <c r="D49" s="364"/>
      <c r="E49" s="364"/>
      <c r="F49" s="364"/>
      <c r="G49" s="364"/>
      <c r="H49" s="364"/>
      <c r="I49" s="131"/>
      <c r="J49" s="469" t="s">
        <v>530</v>
      </c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132"/>
      <c r="AA49" s="132"/>
      <c r="AB49" s="469" t="s">
        <v>531</v>
      </c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133"/>
      <c r="AP49" s="133"/>
      <c r="AQ49" s="470" t="s">
        <v>524</v>
      </c>
      <c r="AR49" s="470"/>
      <c r="AS49" s="470"/>
      <c r="AT49" s="470"/>
      <c r="AU49" s="470"/>
      <c r="AV49" s="470"/>
      <c r="AW49" s="470"/>
      <c r="AX49" s="470"/>
      <c r="AY49" s="470"/>
      <c r="AZ49" s="470"/>
      <c r="BA49" s="134"/>
    </row>
    <row r="50" spans="1:53" s="52" customFormat="1" ht="18" customHeight="1">
      <c r="A50" s="134"/>
      <c r="B50" s="131"/>
      <c r="C50" s="471"/>
      <c r="D50" s="471"/>
      <c r="E50" s="471"/>
      <c r="F50" s="471"/>
      <c r="G50" s="471"/>
      <c r="H50" s="471"/>
      <c r="I50" s="131"/>
      <c r="J50" s="366" t="s">
        <v>58</v>
      </c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132"/>
      <c r="AA50" s="132"/>
      <c r="AB50" s="366" t="s">
        <v>62</v>
      </c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133"/>
      <c r="AP50" s="133"/>
      <c r="AQ50" s="366" t="s">
        <v>63</v>
      </c>
      <c r="AR50" s="366"/>
      <c r="AS50" s="366"/>
      <c r="AT50" s="366"/>
      <c r="AU50" s="366"/>
      <c r="AV50" s="366"/>
      <c r="AW50" s="366"/>
      <c r="AX50" s="366"/>
      <c r="AY50" s="366"/>
      <c r="AZ50" s="366"/>
      <c r="BA50" s="134"/>
    </row>
    <row r="51" spans="1:53" s="52" customFormat="1" ht="4.5" customHeight="1">
      <c r="A51" s="134"/>
      <c r="B51" s="131"/>
      <c r="C51" s="131"/>
      <c r="D51" s="131"/>
      <c r="E51" s="131"/>
      <c r="F51" s="131"/>
      <c r="G51" s="131"/>
      <c r="H51" s="131"/>
      <c r="I51" s="131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1"/>
      <c r="AA51" s="131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14"/>
      <c r="AP51" s="114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4"/>
    </row>
    <row r="52" spans="1:53" s="52" customFormat="1" ht="18" customHeight="1">
      <c r="A52" s="134"/>
      <c r="B52" s="114"/>
      <c r="C52" s="136" t="s">
        <v>64</v>
      </c>
      <c r="D52" s="466" t="s">
        <v>566</v>
      </c>
      <c r="E52" s="466"/>
      <c r="F52" s="131" t="s">
        <v>64</v>
      </c>
      <c r="G52" s="137"/>
      <c r="H52" s="466" t="s">
        <v>548</v>
      </c>
      <c r="I52" s="466"/>
      <c r="J52" s="466"/>
      <c r="K52" s="466"/>
      <c r="L52" s="466"/>
      <c r="M52" s="466"/>
      <c r="N52" s="138"/>
      <c r="O52" s="139"/>
      <c r="P52" s="140">
        <v>20</v>
      </c>
      <c r="Q52" s="467">
        <v>23</v>
      </c>
      <c r="R52" s="467"/>
      <c r="S52" s="131" t="s">
        <v>65</v>
      </c>
      <c r="T52" s="138"/>
      <c r="U52" s="138"/>
      <c r="V52" s="138"/>
      <c r="W52" s="138"/>
      <c r="X52" s="114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14"/>
      <c r="AW52" s="114"/>
      <c r="AX52" s="114"/>
      <c r="AY52" s="114"/>
      <c r="AZ52" s="114"/>
      <c r="BA52" s="114"/>
    </row>
  </sheetData>
  <mergeCells count="162">
    <mergeCell ref="B14:Y14"/>
    <mergeCell ref="Z14:AB14"/>
    <mergeCell ref="AC14:AJ14"/>
    <mergeCell ref="AK14:AR14"/>
    <mergeCell ref="AK15:AR15"/>
    <mergeCell ref="AS15:AZ15"/>
    <mergeCell ref="B17:Y17"/>
    <mergeCell ref="Z17:AB17"/>
    <mergeCell ref="AC17:AJ17"/>
    <mergeCell ref="AK17:AR17"/>
    <mergeCell ref="AS17:AZ17"/>
    <mergeCell ref="Z16:AB16"/>
    <mergeCell ref="AC16:AJ16"/>
    <mergeCell ref="AK16:AR16"/>
    <mergeCell ref="B16:Y16"/>
    <mergeCell ref="Z20:AB20"/>
    <mergeCell ref="AC20:AJ20"/>
    <mergeCell ref="AK20:AR20"/>
    <mergeCell ref="A1:AZ1"/>
    <mergeCell ref="L3:AZ3"/>
    <mergeCell ref="L4:AZ4"/>
    <mergeCell ref="L5:AZ5"/>
    <mergeCell ref="B13:Y13"/>
    <mergeCell ref="Z13:AB13"/>
    <mergeCell ref="B8:AS8"/>
    <mergeCell ref="B10:Y12"/>
    <mergeCell ref="Z10:AB12"/>
    <mergeCell ref="AC10:AZ10"/>
    <mergeCell ref="AC11:AJ12"/>
    <mergeCell ref="AK11:AR12"/>
    <mergeCell ref="AS11:AZ12"/>
    <mergeCell ref="AC13:AJ13"/>
    <mergeCell ref="AK13:AR13"/>
    <mergeCell ref="AS13:AZ13"/>
    <mergeCell ref="A3:K3"/>
    <mergeCell ref="AS14:AZ14"/>
    <mergeCell ref="B15:Y15"/>
    <mergeCell ref="Z15:AB15"/>
    <mergeCell ref="AC15:AJ15"/>
    <mergeCell ref="AS28:AZ28"/>
    <mergeCell ref="AK28:AR28"/>
    <mergeCell ref="AO39:AR39"/>
    <mergeCell ref="AS39:AV39"/>
    <mergeCell ref="AS18:AZ18"/>
    <mergeCell ref="AS16:AZ16"/>
    <mergeCell ref="B23:AZ23"/>
    <mergeCell ref="B25:Y27"/>
    <mergeCell ref="Z25:AB27"/>
    <mergeCell ref="AC25:AZ25"/>
    <mergeCell ref="AC26:AJ27"/>
    <mergeCell ref="AK26:AR27"/>
    <mergeCell ref="AS26:AZ27"/>
    <mergeCell ref="AS20:AZ20"/>
    <mergeCell ref="B19:Y19"/>
    <mergeCell ref="Z19:AB19"/>
    <mergeCell ref="AC19:AJ19"/>
    <mergeCell ref="AK19:AR19"/>
    <mergeCell ref="AS19:AZ19"/>
    <mergeCell ref="AK18:AR18"/>
    <mergeCell ref="B18:Y18"/>
    <mergeCell ref="Z18:AB18"/>
    <mergeCell ref="AC18:AJ18"/>
    <mergeCell ref="B20:Y20"/>
    <mergeCell ref="AO43:AR43"/>
    <mergeCell ref="AC41:AF41"/>
    <mergeCell ref="AG41:AJ41"/>
    <mergeCell ref="AS42:AV42"/>
    <mergeCell ref="B28:Y28"/>
    <mergeCell ref="Z28:AB28"/>
    <mergeCell ref="AS32:AZ32"/>
    <mergeCell ref="AS40:AV40"/>
    <mergeCell ref="AW40:AZ40"/>
    <mergeCell ref="B31:Y31"/>
    <mergeCell ref="Z31:AB31"/>
    <mergeCell ref="AC31:AJ31"/>
    <mergeCell ref="AK31:AR31"/>
    <mergeCell ref="AS31:AZ31"/>
    <mergeCell ref="Z29:AB29"/>
    <mergeCell ref="B29:Y29"/>
    <mergeCell ref="B30:Y30"/>
    <mergeCell ref="Z30:AB30"/>
    <mergeCell ref="B40:N40"/>
    <mergeCell ref="B32:Y32"/>
    <mergeCell ref="Z32:AB32"/>
    <mergeCell ref="AC32:AJ32"/>
    <mergeCell ref="AK32:AR32"/>
    <mergeCell ref="AC28:AJ28"/>
    <mergeCell ref="D52:E52"/>
    <mergeCell ref="H52:M52"/>
    <mergeCell ref="Q52:R52"/>
    <mergeCell ref="J50:Y50"/>
    <mergeCell ref="AB50:AN50"/>
    <mergeCell ref="AC43:AF43"/>
    <mergeCell ref="AG43:AJ43"/>
    <mergeCell ref="O40:P40"/>
    <mergeCell ref="Q40:T40"/>
    <mergeCell ref="U40:X40"/>
    <mergeCell ref="Y40:AB40"/>
    <mergeCell ref="AC40:AF40"/>
    <mergeCell ref="AG40:AJ40"/>
    <mergeCell ref="AK40:AN40"/>
    <mergeCell ref="B42:N42"/>
    <mergeCell ref="O42:P42"/>
    <mergeCell ref="Q42:T42"/>
    <mergeCell ref="U42:X42"/>
    <mergeCell ref="Y42:AB42"/>
    <mergeCell ref="B41:N41"/>
    <mergeCell ref="J46:Y46"/>
    <mergeCell ref="AB46:AH46"/>
    <mergeCell ref="O41:P41"/>
    <mergeCell ref="Q41:T41"/>
    <mergeCell ref="AQ50:AZ50"/>
    <mergeCell ref="J47:Y47"/>
    <mergeCell ref="AB47:AH47"/>
    <mergeCell ref="AK47:AZ47"/>
    <mergeCell ref="J49:Y49"/>
    <mergeCell ref="AB49:AN49"/>
    <mergeCell ref="AQ49:AZ49"/>
    <mergeCell ref="C49:H49"/>
    <mergeCell ref="C50:H50"/>
    <mergeCell ref="C47:H47"/>
    <mergeCell ref="U41:X41"/>
    <mergeCell ref="C46:H46"/>
    <mergeCell ref="B43:N43"/>
    <mergeCell ref="O43:P43"/>
    <mergeCell ref="Q43:T43"/>
    <mergeCell ref="U43:X43"/>
    <mergeCell ref="Y43:AB43"/>
    <mergeCell ref="AC29:AJ29"/>
    <mergeCell ref="AK29:AR29"/>
    <mergeCell ref="AO40:AR40"/>
    <mergeCell ref="AK46:AZ46"/>
    <mergeCell ref="Y41:AB41"/>
    <mergeCell ref="AW42:AZ42"/>
    <mergeCell ref="AK42:AN42"/>
    <mergeCell ref="AO42:AR42"/>
    <mergeCell ref="AW41:AZ41"/>
    <mergeCell ref="AO41:AR41"/>
    <mergeCell ref="AS41:AV41"/>
    <mergeCell ref="AK41:AN41"/>
    <mergeCell ref="AS43:AV43"/>
    <mergeCell ref="AW43:AZ43"/>
    <mergeCell ref="AC42:AF42"/>
    <mergeCell ref="AG42:AJ42"/>
    <mergeCell ref="AK43:AN43"/>
    <mergeCell ref="AS29:AZ29"/>
    <mergeCell ref="AC30:AJ30"/>
    <mergeCell ref="AK30:AR30"/>
    <mergeCell ref="AS30:AZ30"/>
    <mergeCell ref="B36:AZ36"/>
    <mergeCell ref="B38:N39"/>
    <mergeCell ref="O38:P39"/>
    <mergeCell ref="Q38:AB38"/>
    <mergeCell ref="AC38:AN38"/>
    <mergeCell ref="AO38:AZ38"/>
    <mergeCell ref="Q39:T39"/>
    <mergeCell ref="U39:X39"/>
    <mergeCell ref="Y39:AB39"/>
    <mergeCell ref="AC39:AF39"/>
    <mergeCell ref="AG39:AJ39"/>
    <mergeCell ref="AK39:AN39"/>
    <mergeCell ref="AW39:AZ39"/>
  </mergeCells>
  <pageMargins left="0.70866141732283472" right="0.39370078740157483" top="0.39370078740157483" bottom="0.39370078740157483" header="0.31496062992125984" footer="0"/>
  <pageSetup paperSize="8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62"/>
  <sheetViews>
    <sheetView view="pageBreakPreview" topLeftCell="B37" zoomScaleSheetLayoutView="100" workbookViewId="0">
      <selection activeCell="AS19" sqref="AS19:AZ19"/>
    </sheetView>
  </sheetViews>
  <sheetFormatPr defaultColWidth="0.85546875" defaultRowHeight="15"/>
  <cols>
    <col min="1" max="1" width="1.28515625" style="67" customWidth="1"/>
    <col min="2" max="23" width="3.85546875" style="67" customWidth="1"/>
    <col min="24" max="24" width="4.7109375" style="67" customWidth="1"/>
    <col min="25" max="35" width="3.85546875" style="67" customWidth="1"/>
    <col min="36" max="36" width="4.85546875" style="67" customWidth="1"/>
    <col min="37" max="47" width="3.85546875" style="67" customWidth="1"/>
    <col min="48" max="48" width="4.5703125" style="67" customWidth="1"/>
    <col min="49" max="52" width="3.85546875" style="67" customWidth="1"/>
    <col min="53" max="16384" width="0.85546875" style="29"/>
  </cols>
  <sheetData>
    <row r="1" spans="1:53" s="32" customFormat="1" ht="12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</row>
    <row r="2" spans="1:53" ht="49.5" customHeight="1">
      <c r="A2" s="517" t="s">
        <v>589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3"/>
    </row>
    <row r="3" spans="1:53" s="4" customFormat="1" ht="1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</row>
    <row r="4" spans="1:53" ht="15" customHeight="1">
      <c r="A4" s="520" t="s">
        <v>207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360" t="s">
        <v>532</v>
      </c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1"/>
    </row>
    <row r="5" spans="1:53" ht="15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361" t="s">
        <v>357</v>
      </c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5"/>
    </row>
    <row r="6" spans="1:53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518" t="s">
        <v>1</v>
      </c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  <c r="AQ6" s="518"/>
      <c r="AR6" s="518"/>
      <c r="AS6" s="518"/>
      <c r="AT6" s="518"/>
      <c r="AU6" s="518"/>
      <c r="AV6" s="518"/>
      <c r="AW6" s="518"/>
      <c r="AX6" s="518"/>
      <c r="AY6" s="518"/>
      <c r="AZ6" s="518"/>
      <c r="BA6" s="6"/>
    </row>
    <row r="7" spans="1:53" s="4" customFormat="1" ht="15" customHeight="1">
      <c r="A7" s="69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 t="s">
        <v>184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"/>
    </row>
    <row r="8" spans="1:53" ht="15" customHeight="1"/>
    <row r="9" spans="1:53" s="8" customFormat="1" ht="18" customHeight="1">
      <c r="A9" s="36"/>
      <c r="B9" s="519" t="s">
        <v>96</v>
      </c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</row>
    <row r="10" spans="1:53" s="8" customFormat="1" ht="8.1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53" s="8" customFormat="1" ht="24.95" customHeight="1">
      <c r="A11" s="36"/>
      <c r="B11" s="294" t="s">
        <v>3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 t="s">
        <v>66</v>
      </c>
      <c r="AA11" s="294"/>
      <c r="AB11" s="294"/>
      <c r="AC11" s="294" t="s">
        <v>5</v>
      </c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</row>
    <row r="12" spans="1:53" s="8" customFormat="1" ht="24.95" customHeight="1">
      <c r="A12" s="36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 t="s">
        <v>581</v>
      </c>
      <c r="AD12" s="294"/>
      <c r="AE12" s="294"/>
      <c r="AF12" s="294"/>
      <c r="AG12" s="294"/>
      <c r="AH12" s="294"/>
      <c r="AI12" s="294"/>
      <c r="AJ12" s="294"/>
      <c r="AK12" s="294" t="s">
        <v>582</v>
      </c>
      <c r="AL12" s="294"/>
      <c r="AM12" s="294"/>
      <c r="AN12" s="294"/>
      <c r="AO12" s="294"/>
      <c r="AP12" s="294"/>
      <c r="AQ12" s="294"/>
      <c r="AR12" s="294"/>
      <c r="AS12" s="294" t="s">
        <v>590</v>
      </c>
      <c r="AT12" s="294"/>
      <c r="AU12" s="294"/>
      <c r="AV12" s="294"/>
      <c r="AW12" s="294"/>
      <c r="AX12" s="294"/>
      <c r="AY12" s="294"/>
      <c r="AZ12" s="294"/>
    </row>
    <row r="13" spans="1:53" s="8" customFormat="1" ht="24.95" customHeight="1">
      <c r="A13" s="36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</row>
    <row r="14" spans="1:53" s="10" customFormat="1" ht="15" customHeight="1">
      <c r="A14" s="81"/>
      <c r="B14" s="302">
        <v>1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 t="s">
        <v>69</v>
      </c>
      <c r="AA14" s="302"/>
      <c r="AB14" s="302"/>
      <c r="AC14" s="302" t="s">
        <v>9</v>
      </c>
      <c r="AD14" s="302"/>
      <c r="AE14" s="302"/>
      <c r="AF14" s="302"/>
      <c r="AG14" s="302"/>
      <c r="AH14" s="302"/>
      <c r="AI14" s="302"/>
      <c r="AJ14" s="302"/>
      <c r="AK14" s="302" t="s">
        <v>10</v>
      </c>
      <c r="AL14" s="302"/>
      <c r="AM14" s="302"/>
      <c r="AN14" s="302"/>
      <c r="AO14" s="302"/>
      <c r="AP14" s="302"/>
      <c r="AQ14" s="302"/>
      <c r="AR14" s="302"/>
      <c r="AS14" s="302" t="s">
        <v>11</v>
      </c>
      <c r="AT14" s="302"/>
      <c r="AU14" s="302"/>
      <c r="AV14" s="302"/>
      <c r="AW14" s="302"/>
      <c r="AX14" s="302"/>
      <c r="AY14" s="302"/>
      <c r="AZ14" s="302"/>
      <c r="BA14" s="25"/>
    </row>
    <row r="15" spans="1:53" s="10" customFormat="1" ht="15" customHeight="1">
      <c r="A15" s="81"/>
      <c r="B15" s="458" t="s">
        <v>281</v>
      </c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45" t="s">
        <v>117</v>
      </c>
      <c r="AA15" s="445"/>
      <c r="AB15" s="445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5"/>
    </row>
    <row r="16" spans="1:53" s="10" customFormat="1" ht="15" customHeight="1">
      <c r="A16" s="81"/>
      <c r="B16" s="458" t="s">
        <v>282</v>
      </c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45" t="s">
        <v>119</v>
      </c>
      <c r="AA16" s="445"/>
      <c r="AB16" s="445"/>
      <c r="AC16" s="499"/>
      <c r="AD16" s="500"/>
      <c r="AE16" s="500"/>
      <c r="AF16" s="500"/>
      <c r="AG16" s="500"/>
      <c r="AH16" s="500"/>
      <c r="AI16" s="500"/>
      <c r="AJ16" s="501"/>
      <c r="AK16" s="499"/>
      <c r="AL16" s="500"/>
      <c r="AM16" s="500"/>
      <c r="AN16" s="500"/>
      <c r="AO16" s="500"/>
      <c r="AP16" s="500"/>
      <c r="AQ16" s="500"/>
      <c r="AR16" s="501"/>
      <c r="AS16" s="499"/>
      <c r="AT16" s="500"/>
      <c r="AU16" s="500"/>
      <c r="AV16" s="500"/>
      <c r="AW16" s="500"/>
      <c r="AX16" s="500"/>
      <c r="AY16" s="500"/>
      <c r="AZ16" s="501"/>
      <c r="BA16" s="25"/>
    </row>
    <row r="17" spans="1:54" s="11" customFormat="1">
      <c r="A17" s="80"/>
      <c r="B17" s="522" t="s">
        <v>295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445" t="s">
        <v>131</v>
      </c>
      <c r="AA17" s="445"/>
      <c r="AB17" s="445"/>
      <c r="AC17" s="499"/>
      <c r="AD17" s="500"/>
      <c r="AE17" s="500"/>
      <c r="AF17" s="500"/>
      <c r="AG17" s="500"/>
      <c r="AH17" s="500"/>
      <c r="AI17" s="500"/>
      <c r="AJ17" s="501"/>
      <c r="AK17" s="499"/>
      <c r="AL17" s="500"/>
      <c r="AM17" s="500"/>
      <c r="AN17" s="500"/>
      <c r="AO17" s="500"/>
      <c r="AP17" s="500"/>
      <c r="AQ17" s="500"/>
      <c r="AR17" s="501"/>
      <c r="AS17" s="499"/>
      <c r="AT17" s="500"/>
      <c r="AU17" s="500"/>
      <c r="AV17" s="500"/>
      <c r="AW17" s="500"/>
      <c r="AX17" s="500"/>
      <c r="AY17" s="500"/>
      <c r="AZ17" s="501"/>
    </row>
    <row r="18" spans="1:54" s="11" customFormat="1" ht="15" customHeight="1">
      <c r="A18" s="80"/>
      <c r="B18" s="458" t="s">
        <v>284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45" t="s">
        <v>135</v>
      </c>
      <c r="AA18" s="445"/>
      <c r="AB18" s="445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</row>
    <row r="19" spans="1:54" s="11" customFormat="1" ht="13.5" customHeight="1">
      <c r="A19" s="80"/>
      <c r="B19" s="458" t="s">
        <v>283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45" t="s">
        <v>145</v>
      </c>
      <c r="AA19" s="445"/>
      <c r="AB19" s="445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</row>
    <row r="20" spans="1:54" s="11" customFormat="1" ht="19.5" customHeight="1">
      <c r="A20" s="80"/>
      <c r="B20" s="458" t="s">
        <v>316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45" t="s">
        <v>170</v>
      </c>
      <c r="AA20" s="445"/>
      <c r="AB20" s="445"/>
      <c r="AC20" s="294">
        <v>2000</v>
      </c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</row>
    <row r="21" spans="1:54" s="8" customFormat="1" ht="18" customHeight="1">
      <c r="A21" s="36"/>
      <c r="B21" s="511" t="s">
        <v>54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3" t="s">
        <v>138</v>
      </c>
      <c r="AA21" s="513"/>
      <c r="AB21" s="513"/>
      <c r="AC21" s="514">
        <f>SUM(AC17:AC20)</f>
        <v>2000</v>
      </c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514"/>
      <c r="AY21" s="514"/>
      <c r="AZ21" s="514"/>
    </row>
    <row r="22" spans="1:54" s="8" customFormat="1" ht="9.75" customHeight="1">
      <c r="A22" s="114"/>
      <c r="B22" s="14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129"/>
      <c r="AA22" s="129"/>
      <c r="AB22" s="129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114"/>
      <c r="BB22" s="114"/>
    </row>
    <row r="23" spans="1:54" customFormat="1">
      <c r="A23" s="83"/>
      <c r="B23" s="515" t="s">
        <v>351</v>
      </c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5"/>
      <c r="AZ23" s="455"/>
    </row>
    <row r="24" spans="1:54" customFormat="1" ht="6.75" customHeight="1">
      <c r="A24" s="83"/>
      <c r="B24" s="230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</row>
    <row r="25" spans="1:54" s="35" customFormat="1" ht="14.25" customHeight="1">
      <c r="A25" s="83"/>
      <c r="B25" s="502" t="s">
        <v>292</v>
      </c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</row>
    <row r="26" spans="1:54" s="35" customFormat="1" ht="30" customHeight="1">
      <c r="A26" s="83"/>
      <c r="B26" s="316" t="s">
        <v>3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 t="s">
        <v>66</v>
      </c>
      <c r="AA26" s="316"/>
      <c r="AB26" s="316"/>
      <c r="AC26" s="316" t="s">
        <v>5</v>
      </c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</row>
    <row r="27" spans="1:54" s="35" customFormat="1" ht="30" customHeight="1">
      <c r="A27" s="83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 t="s">
        <v>581</v>
      </c>
      <c r="AD27" s="316"/>
      <c r="AE27" s="316"/>
      <c r="AF27" s="316"/>
      <c r="AG27" s="316"/>
      <c r="AH27" s="316"/>
      <c r="AI27" s="316"/>
      <c r="AJ27" s="316"/>
      <c r="AK27" s="316" t="s">
        <v>582</v>
      </c>
      <c r="AL27" s="316"/>
      <c r="AM27" s="316"/>
      <c r="AN27" s="316"/>
      <c r="AO27" s="316"/>
      <c r="AP27" s="316"/>
      <c r="AQ27" s="316"/>
      <c r="AR27" s="316"/>
      <c r="AS27" s="316" t="s">
        <v>583</v>
      </c>
      <c r="AT27" s="316"/>
      <c r="AU27" s="316"/>
      <c r="AV27" s="316"/>
      <c r="AW27" s="316"/>
      <c r="AX27" s="316"/>
      <c r="AY27" s="316"/>
      <c r="AZ27" s="316"/>
    </row>
    <row r="28" spans="1:54" s="35" customFormat="1" ht="30" customHeight="1">
      <c r="A28" s="83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</row>
    <row r="29" spans="1:54" s="35" customFormat="1" ht="14.25">
      <c r="A29" s="83"/>
      <c r="B29" s="497">
        <v>1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 t="s">
        <v>69</v>
      </c>
      <c r="AA29" s="497"/>
      <c r="AB29" s="497"/>
      <c r="AC29" s="497" t="s">
        <v>9</v>
      </c>
      <c r="AD29" s="497"/>
      <c r="AE29" s="497"/>
      <c r="AF29" s="497"/>
      <c r="AG29" s="497"/>
      <c r="AH29" s="497"/>
      <c r="AI29" s="497"/>
      <c r="AJ29" s="497"/>
      <c r="AK29" s="497" t="s">
        <v>10</v>
      </c>
      <c r="AL29" s="497"/>
      <c r="AM29" s="497"/>
      <c r="AN29" s="497"/>
      <c r="AO29" s="497"/>
      <c r="AP29" s="497"/>
      <c r="AQ29" s="497"/>
      <c r="AR29" s="497"/>
      <c r="AS29" s="497" t="s">
        <v>11</v>
      </c>
      <c r="AT29" s="497"/>
      <c r="AU29" s="497"/>
      <c r="AV29" s="497"/>
      <c r="AW29" s="497"/>
      <c r="AX29" s="497"/>
      <c r="AY29" s="497"/>
      <c r="AZ29" s="497"/>
    </row>
    <row r="30" spans="1:54" s="35" customFormat="1">
      <c r="A30" s="83"/>
      <c r="B30" s="521" t="s">
        <v>155</v>
      </c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336" t="s">
        <v>23</v>
      </c>
      <c r="AA30" s="336"/>
      <c r="AB30" s="336"/>
      <c r="AC30" s="316">
        <v>2000</v>
      </c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</row>
    <row r="31" spans="1:54" s="35" customFormat="1">
      <c r="A31" s="83"/>
      <c r="B31" s="438" t="s">
        <v>182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393" t="s">
        <v>24</v>
      </c>
      <c r="AA31" s="393"/>
      <c r="AB31" s="393"/>
      <c r="AC31" s="410"/>
      <c r="AD31" s="411"/>
      <c r="AE31" s="411"/>
      <c r="AF31" s="411"/>
      <c r="AG31" s="411"/>
      <c r="AH31" s="411"/>
      <c r="AI31" s="411"/>
      <c r="AJ31" s="412"/>
      <c r="AK31" s="410"/>
      <c r="AL31" s="411"/>
      <c r="AM31" s="411"/>
      <c r="AN31" s="411"/>
      <c r="AO31" s="411"/>
      <c r="AP31" s="411"/>
      <c r="AQ31" s="411"/>
      <c r="AR31" s="412"/>
      <c r="AS31" s="410"/>
      <c r="AT31" s="411"/>
      <c r="AU31" s="411"/>
      <c r="AV31" s="411"/>
      <c r="AW31" s="411"/>
      <c r="AX31" s="411"/>
      <c r="AY31" s="411"/>
      <c r="AZ31" s="412"/>
    </row>
    <row r="32" spans="1:54" s="35" customFormat="1">
      <c r="A32" s="83"/>
      <c r="B32" s="330" t="s">
        <v>54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93" t="s">
        <v>138</v>
      </c>
      <c r="AA32" s="393"/>
      <c r="AB32" s="393"/>
      <c r="AC32" s="316">
        <f>SUM(AC30:AC31)</f>
        <v>2000</v>
      </c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</row>
    <row r="33" spans="1:60" s="11" customFormat="1" ht="6" customHeight="1">
      <c r="A33" s="80"/>
      <c r="B33" s="77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</row>
    <row r="34" spans="1:60" s="9" customFormat="1" ht="18" customHeight="1">
      <c r="A34" s="71"/>
      <c r="B34" s="490" t="s">
        <v>294</v>
      </c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  <c r="AP34" s="490"/>
      <c r="AQ34" s="490"/>
      <c r="AR34" s="490"/>
      <c r="AS34" s="490"/>
      <c r="AT34" s="490"/>
      <c r="AU34" s="490"/>
      <c r="AV34" s="490"/>
      <c r="AW34" s="490"/>
      <c r="AX34" s="490"/>
      <c r="AY34" s="490"/>
      <c r="AZ34" s="490"/>
    </row>
    <row r="35" spans="1:60" s="9" customFormat="1" ht="18" customHeight="1">
      <c r="A35" s="71"/>
      <c r="B35" s="490" t="s">
        <v>183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90"/>
      <c r="AW35" s="490"/>
      <c r="AX35" s="490"/>
      <c r="AY35" s="490"/>
      <c r="AZ35" s="490"/>
    </row>
    <row r="36" spans="1:60" s="12" customFormat="1" ht="8.1" customHeight="1">
      <c r="A36" s="72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</row>
    <row r="37" spans="1:60" s="17" customFormat="1" ht="30.75" customHeight="1">
      <c r="A37" s="73"/>
      <c r="B37" s="294" t="s">
        <v>3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 t="s">
        <v>4</v>
      </c>
      <c r="P37" s="294"/>
      <c r="Q37" s="294" t="s">
        <v>586</v>
      </c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 t="s">
        <v>585</v>
      </c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 t="s">
        <v>584</v>
      </c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13"/>
      <c r="BB37" s="13"/>
      <c r="BC37" s="13"/>
      <c r="BD37" s="13"/>
      <c r="BE37" s="13"/>
      <c r="BF37" s="13"/>
      <c r="BG37" s="26"/>
      <c r="BH37" s="26"/>
    </row>
    <row r="38" spans="1:60" s="17" customFormat="1" ht="45" customHeight="1">
      <c r="A38" s="73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 t="s">
        <v>206</v>
      </c>
      <c r="R38" s="294"/>
      <c r="S38" s="294"/>
      <c r="T38" s="294"/>
      <c r="U38" s="294" t="s">
        <v>205</v>
      </c>
      <c r="V38" s="294"/>
      <c r="W38" s="294"/>
      <c r="X38" s="294"/>
      <c r="Y38" s="294" t="s">
        <v>194</v>
      </c>
      <c r="Z38" s="294"/>
      <c r="AA38" s="294"/>
      <c r="AB38" s="294"/>
      <c r="AC38" s="294" t="s">
        <v>206</v>
      </c>
      <c r="AD38" s="294"/>
      <c r="AE38" s="294"/>
      <c r="AF38" s="294"/>
      <c r="AG38" s="294" t="s">
        <v>205</v>
      </c>
      <c r="AH38" s="294"/>
      <c r="AI38" s="294"/>
      <c r="AJ38" s="294"/>
      <c r="AK38" s="294" t="s">
        <v>194</v>
      </c>
      <c r="AL38" s="294"/>
      <c r="AM38" s="294"/>
      <c r="AN38" s="294"/>
      <c r="AO38" s="294" t="s">
        <v>206</v>
      </c>
      <c r="AP38" s="294"/>
      <c r="AQ38" s="294"/>
      <c r="AR38" s="294"/>
      <c r="AS38" s="294" t="s">
        <v>205</v>
      </c>
      <c r="AT38" s="294"/>
      <c r="AU38" s="294"/>
      <c r="AV38" s="294"/>
      <c r="AW38" s="294" t="s">
        <v>194</v>
      </c>
      <c r="AX38" s="294"/>
      <c r="AY38" s="294"/>
      <c r="AZ38" s="294"/>
      <c r="BA38" s="24"/>
      <c r="BB38" s="24"/>
      <c r="BC38" s="24"/>
      <c r="BD38" s="13"/>
      <c r="BE38" s="13"/>
      <c r="BF38" s="13"/>
      <c r="BG38" s="26"/>
      <c r="BH38" s="26"/>
    </row>
    <row r="39" spans="1:60" s="17" customFormat="1">
      <c r="A39" s="73"/>
      <c r="B39" s="309">
        <v>1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>
        <v>2</v>
      </c>
      <c r="P39" s="309"/>
      <c r="Q39" s="294">
        <v>3</v>
      </c>
      <c r="R39" s="294"/>
      <c r="S39" s="294"/>
      <c r="T39" s="294"/>
      <c r="U39" s="294">
        <v>4</v>
      </c>
      <c r="V39" s="294"/>
      <c r="W39" s="294"/>
      <c r="X39" s="294"/>
      <c r="Y39" s="294">
        <v>5</v>
      </c>
      <c r="Z39" s="294"/>
      <c r="AA39" s="294"/>
      <c r="AB39" s="294"/>
      <c r="AC39" s="294">
        <v>6</v>
      </c>
      <c r="AD39" s="294"/>
      <c r="AE39" s="294"/>
      <c r="AF39" s="294"/>
      <c r="AG39" s="294">
        <v>7</v>
      </c>
      <c r="AH39" s="294"/>
      <c r="AI39" s="294"/>
      <c r="AJ39" s="294"/>
      <c r="AK39" s="294">
        <v>8</v>
      </c>
      <c r="AL39" s="294"/>
      <c r="AM39" s="294"/>
      <c r="AN39" s="294"/>
      <c r="AO39" s="294">
        <v>9</v>
      </c>
      <c r="AP39" s="294"/>
      <c r="AQ39" s="294"/>
      <c r="AR39" s="294"/>
      <c r="AS39" s="294">
        <v>10</v>
      </c>
      <c r="AT39" s="294"/>
      <c r="AU39" s="294"/>
      <c r="AV39" s="294"/>
      <c r="AW39" s="294">
        <v>11</v>
      </c>
      <c r="AX39" s="294"/>
      <c r="AY39" s="294"/>
      <c r="AZ39" s="294"/>
      <c r="BA39" s="25"/>
      <c r="BB39" s="25"/>
      <c r="BC39" s="25"/>
      <c r="BD39" s="25"/>
      <c r="BE39" s="25"/>
      <c r="BF39" s="25"/>
      <c r="BG39" s="26"/>
      <c r="BH39" s="26"/>
    </row>
    <row r="40" spans="1:60" s="17" customFormat="1" ht="33" customHeight="1">
      <c r="A40" s="73"/>
      <c r="B40" s="495" t="s">
        <v>222</v>
      </c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 t="s">
        <v>117</v>
      </c>
      <c r="P40" s="496"/>
      <c r="Q40" s="310" t="s">
        <v>26</v>
      </c>
      <c r="R40" s="310"/>
      <c r="S40" s="310"/>
      <c r="T40" s="310"/>
      <c r="U40" s="310" t="s">
        <v>26</v>
      </c>
      <c r="V40" s="310"/>
      <c r="W40" s="310"/>
      <c r="X40" s="310"/>
      <c r="Y40" s="310">
        <v>2000</v>
      </c>
      <c r="Z40" s="310"/>
      <c r="AA40" s="310"/>
      <c r="AB40" s="310"/>
      <c r="AC40" s="310" t="s">
        <v>26</v>
      </c>
      <c r="AD40" s="310"/>
      <c r="AE40" s="310"/>
      <c r="AF40" s="310"/>
      <c r="AG40" s="310" t="s">
        <v>26</v>
      </c>
      <c r="AH40" s="310"/>
      <c r="AI40" s="310"/>
      <c r="AJ40" s="310"/>
      <c r="AK40" s="310"/>
      <c r="AL40" s="310"/>
      <c r="AM40" s="310"/>
      <c r="AN40" s="310"/>
      <c r="AO40" s="310" t="s">
        <v>26</v>
      </c>
      <c r="AP40" s="310"/>
      <c r="AQ40" s="310"/>
      <c r="AR40" s="310"/>
      <c r="AS40" s="310" t="s">
        <v>26</v>
      </c>
      <c r="AT40" s="310"/>
      <c r="AU40" s="310"/>
      <c r="AV40" s="310"/>
      <c r="AW40" s="294"/>
      <c r="AX40" s="294"/>
      <c r="AY40" s="294"/>
      <c r="AZ40" s="294"/>
      <c r="BA40" s="25"/>
      <c r="BB40" s="25"/>
      <c r="BC40" s="25"/>
      <c r="BD40" s="25"/>
      <c r="BE40" s="25"/>
      <c r="BF40" s="25"/>
      <c r="BG40" s="26"/>
      <c r="BH40" s="26"/>
    </row>
    <row r="41" spans="1:60" s="17" customFormat="1" ht="22.5" customHeight="1">
      <c r="A41" s="73"/>
      <c r="B41" s="495" t="s">
        <v>7</v>
      </c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6" t="s">
        <v>151</v>
      </c>
      <c r="P41" s="496"/>
      <c r="Q41" s="310"/>
      <c r="R41" s="310"/>
      <c r="S41" s="310"/>
      <c r="T41" s="310"/>
      <c r="U41" s="310"/>
      <c r="V41" s="310"/>
      <c r="W41" s="310"/>
      <c r="X41" s="310"/>
      <c r="Y41" s="310">
        <v>2000</v>
      </c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294"/>
      <c r="AX41" s="294"/>
      <c r="AY41" s="294"/>
      <c r="AZ41" s="294"/>
      <c r="BA41" s="25"/>
      <c r="BB41" s="25"/>
      <c r="BC41" s="25"/>
      <c r="BD41" s="25"/>
      <c r="BE41" s="25"/>
      <c r="BF41" s="25"/>
      <c r="BG41" s="26"/>
      <c r="BH41" s="26"/>
    </row>
    <row r="42" spans="1:60" s="17" customFormat="1" ht="18" customHeight="1">
      <c r="A42" s="73"/>
      <c r="B42" s="491" t="s">
        <v>80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2">
        <v>9000</v>
      </c>
      <c r="P42" s="492"/>
      <c r="Q42" s="310" t="s">
        <v>26</v>
      </c>
      <c r="R42" s="310"/>
      <c r="S42" s="310"/>
      <c r="T42" s="310"/>
      <c r="U42" s="310" t="s">
        <v>26</v>
      </c>
      <c r="V42" s="310"/>
      <c r="W42" s="310"/>
      <c r="X42" s="310"/>
      <c r="Y42" s="310">
        <f>Y40</f>
        <v>2000</v>
      </c>
      <c r="Z42" s="310"/>
      <c r="AA42" s="310"/>
      <c r="AB42" s="310"/>
      <c r="AC42" s="310" t="s">
        <v>26</v>
      </c>
      <c r="AD42" s="310"/>
      <c r="AE42" s="310"/>
      <c r="AF42" s="310"/>
      <c r="AG42" s="310" t="s">
        <v>26</v>
      </c>
      <c r="AH42" s="310"/>
      <c r="AI42" s="310"/>
      <c r="AJ42" s="310"/>
      <c r="AK42" s="310"/>
      <c r="AL42" s="310"/>
      <c r="AM42" s="310"/>
      <c r="AN42" s="310"/>
      <c r="AO42" s="310" t="s">
        <v>26</v>
      </c>
      <c r="AP42" s="310"/>
      <c r="AQ42" s="310"/>
      <c r="AR42" s="310"/>
      <c r="AS42" s="310" t="s">
        <v>26</v>
      </c>
      <c r="AT42" s="310"/>
      <c r="AU42" s="310"/>
      <c r="AV42" s="310"/>
      <c r="AW42" s="294"/>
      <c r="AX42" s="294"/>
      <c r="AY42" s="294"/>
      <c r="AZ42" s="294"/>
      <c r="BA42" s="19"/>
      <c r="BB42" s="19"/>
      <c r="BC42" s="19"/>
      <c r="BD42" s="19"/>
      <c r="BE42" s="19"/>
      <c r="BF42" s="19"/>
      <c r="BG42" s="26"/>
      <c r="BH42" s="26"/>
    </row>
    <row r="43" spans="1:60" s="8" customFormat="1" ht="15" customHeight="1">
      <c r="A43" s="36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95"/>
      <c r="T43" s="95"/>
      <c r="U43" s="93"/>
      <c r="V43" s="93"/>
      <c r="W43" s="93"/>
      <c r="X43" s="93"/>
      <c r="Y43" s="93"/>
      <c r="Z43" s="93"/>
      <c r="AA43" s="93"/>
      <c r="AB43" s="93"/>
      <c r="AC43" s="92"/>
      <c r="AD43" s="92"/>
      <c r="AE43" s="92"/>
      <c r="AF43" s="92"/>
      <c r="AG43" s="92"/>
      <c r="AH43" s="92"/>
      <c r="AI43" s="92"/>
      <c r="AJ43" s="92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</row>
    <row r="44" spans="1:60" s="32" customFormat="1" ht="0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</row>
    <row r="45" spans="1:60" s="8" customFormat="1" ht="15" customHeight="1">
      <c r="A45" s="80"/>
      <c r="B45" s="490" t="s">
        <v>337</v>
      </c>
      <c r="C45" s="490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P45" s="490"/>
      <c r="AQ45" s="490"/>
      <c r="AR45" s="490"/>
      <c r="AS45" s="490"/>
      <c r="AT45" s="490"/>
      <c r="AU45" s="490"/>
      <c r="AV45" s="490"/>
      <c r="AW45" s="490"/>
      <c r="AX45" s="490"/>
      <c r="AY45" s="490"/>
      <c r="AZ45" s="490"/>
      <c r="BA45" s="14"/>
    </row>
    <row r="46" spans="1:60" s="15" customFormat="1" ht="8.1" customHeight="1">
      <c r="A46" s="80"/>
      <c r="B46" s="96"/>
      <c r="C46" s="167"/>
      <c r="D46" s="167"/>
      <c r="E46" s="167"/>
      <c r="F46" s="167"/>
      <c r="G46" s="167"/>
      <c r="H46" s="167"/>
      <c r="I46" s="97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7"/>
      <c r="AA46" s="97"/>
      <c r="AB46" s="82"/>
      <c r="AC46" s="82"/>
      <c r="AD46" s="82"/>
      <c r="AE46" s="82"/>
      <c r="AF46" s="82"/>
      <c r="AG46" s="82"/>
      <c r="AH46" s="82"/>
      <c r="AI46" s="80"/>
      <c r="AJ46" s="80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</row>
    <row r="47" spans="1:60" s="17" customFormat="1" ht="28.5" customHeight="1">
      <c r="A47" s="73"/>
      <c r="B47" s="294" t="s">
        <v>3</v>
      </c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 t="s">
        <v>4</v>
      </c>
      <c r="P47" s="294"/>
      <c r="Q47" s="294" t="s">
        <v>587</v>
      </c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 t="s">
        <v>585</v>
      </c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 t="s">
        <v>588</v>
      </c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13"/>
      <c r="BB47" s="13"/>
      <c r="BC47" s="13"/>
      <c r="BD47" s="13"/>
      <c r="BE47" s="13"/>
      <c r="BF47" s="13"/>
      <c r="BG47" s="26"/>
      <c r="BH47" s="26"/>
    </row>
    <row r="48" spans="1:60" s="17" customFormat="1" ht="42.75" customHeight="1">
      <c r="A48" s="73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 t="s">
        <v>206</v>
      </c>
      <c r="R48" s="294"/>
      <c r="S48" s="294"/>
      <c r="T48" s="294"/>
      <c r="U48" s="294" t="s">
        <v>205</v>
      </c>
      <c r="V48" s="294"/>
      <c r="W48" s="294"/>
      <c r="X48" s="294"/>
      <c r="Y48" s="294" t="s">
        <v>194</v>
      </c>
      <c r="Z48" s="294"/>
      <c r="AA48" s="294"/>
      <c r="AB48" s="294"/>
      <c r="AC48" s="294" t="s">
        <v>206</v>
      </c>
      <c r="AD48" s="294"/>
      <c r="AE48" s="294"/>
      <c r="AF48" s="294"/>
      <c r="AG48" s="294" t="s">
        <v>205</v>
      </c>
      <c r="AH48" s="294"/>
      <c r="AI48" s="294"/>
      <c r="AJ48" s="294"/>
      <c r="AK48" s="294" t="s">
        <v>194</v>
      </c>
      <c r="AL48" s="294"/>
      <c r="AM48" s="294"/>
      <c r="AN48" s="294"/>
      <c r="AO48" s="294" t="s">
        <v>206</v>
      </c>
      <c r="AP48" s="294"/>
      <c r="AQ48" s="294"/>
      <c r="AR48" s="294"/>
      <c r="AS48" s="294" t="s">
        <v>205</v>
      </c>
      <c r="AT48" s="294"/>
      <c r="AU48" s="294"/>
      <c r="AV48" s="294"/>
      <c r="AW48" s="294" t="s">
        <v>194</v>
      </c>
      <c r="AX48" s="294"/>
      <c r="AY48" s="294"/>
      <c r="AZ48" s="294"/>
      <c r="BA48" s="24"/>
      <c r="BB48" s="24"/>
      <c r="BC48" s="24"/>
      <c r="BD48" s="13"/>
      <c r="BE48" s="13"/>
      <c r="BF48" s="13"/>
      <c r="BG48" s="26"/>
      <c r="BH48" s="26"/>
    </row>
    <row r="49" spans="1:60" s="17" customFormat="1">
      <c r="A49" s="73"/>
      <c r="B49" s="309">
        <v>1</v>
      </c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>
        <v>2</v>
      </c>
      <c r="P49" s="309"/>
      <c r="Q49" s="294">
        <v>3</v>
      </c>
      <c r="R49" s="294"/>
      <c r="S49" s="294"/>
      <c r="T49" s="294"/>
      <c r="U49" s="294">
        <v>4</v>
      </c>
      <c r="V49" s="294"/>
      <c r="W49" s="294"/>
      <c r="X49" s="294"/>
      <c r="Y49" s="294">
        <v>5</v>
      </c>
      <c r="Z49" s="294"/>
      <c r="AA49" s="294"/>
      <c r="AB49" s="294"/>
      <c r="AC49" s="294">
        <v>6</v>
      </c>
      <c r="AD49" s="294"/>
      <c r="AE49" s="294"/>
      <c r="AF49" s="294"/>
      <c r="AG49" s="294">
        <v>7</v>
      </c>
      <c r="AH49" s="294"/>
      <c r="AI49" s="294"/>
      <c r="AJ49" s="294"/>
      <c r="AK49" s="294">
        <v>8</v>
      </c>
      <c r="AL49" s="294"/>
      <c r="AM49" s="294"/>
      <c r="AN49" s="294"/>
      <c r="AO49" s="294">
        <v>9</v>
      </c>
      <c r="AP49" s="294"/>
      <c r="AQ49" s="294"/>
      <c r="AR49" s="294"/>
      <c r="AS49" s="294">
        <v>10</v>
      </c>
      <c r="AT49" s="294"/>
      <c r="AU49" s="294"/>
      <c r="AV49" s="294"/>
      <c r="AW49" s="294">
        <v>11</v>
      </c>
      <c r="AX49" s="294"/>
      <c r="AY49" s="294"/>
      <c r="AZ49" s="294"/>
      <c r="BA49" s="25"/>
      <c r="BB49" s="25"/>
      <c r="BC49" s="25"/>
      <c r="BD49" s="25"/>
      <c r="BE49" s="25"/>
      <c r="BF49" s="25"/>
      <c r="BG49" s="26"/>
      <c r="BH49" s="26"/>
    </row>
    <row r="50" spans="1:60" s="17" customFormat="1" ht="21.75" customHeight="1">
      <c r="A50" s="73"/>
      <c r="B50" s="495" t="s">
        <v>182</v>
      </c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6" t="s">
        <v>117</v>
      </c>
      <c r="P50" s="496"/>
      <c r="Q50" s="310" t="s">
        <v>26</v>
      </c>
      <c r="R50" s="310"/>
      <c r="S50" s="310"/>
      <c r="T50" s="310"/>
      <c r="U50" s="310" t="s">
        <v>26</v>
      </c>
      <c r="V50" s="310"/>
      <c r="W50" s="310"/>
      <c r="X50" s="310"/>
      <c r="Y50" s="310"/>
      <c r="Z50" s="310"/>
      <c r="AA50" s="310"/>
      <c r="AB50" s="310"/>
      <c r="AC50" s="310" t="s">
        <v>26</v>
      </c>
      <c r="AD50" s="310"/>
      <c r="AE50" s="310"/>
      <c r="AF50" s="310"/>
      <c r="AG50" s="310" t="s">
        <v>26</v>
      </c>
      <c r="AH50" s="310"/>
      <c r="AI50" s="310"/>
      <c r="AJ50" s="310"/>
      <c r="AK50" s="310"/>
      <c r="AL50" s="310"/>
      <c r="AM50" s="310"/>
      <c r="AN50" s="310"/>
      <c r="AO50" s="310" t="s">
        <v>26</v>
      </c>
      <c r="AP50" s="310"/>
      <c r="AQ50" s="310"/>
      <c r="AR50" s="310"/>
      <c r="AS50" s="310" t="s">
        <v>26</v>
      </c>
      <c r="AT50" s="310"/>
      <c r="AU50" s="310"/>
      <c r="AV50" s="310"/>
      <c r="AW50" s="294"/>
      <c r="AX50" s="294"/>
      <c r="AY50" s="294"/>
      <c r="AZ50" s="294"/>
      <c r="BA50" s="25"/>
      <c r="BB50" s="25"/>
      <c r="BC50" s="25"/>
      <c r="BD50" s="25"/>
      <c r="BE50" s="25"/>
      <c r="BF50" s="25"/>
      <c r="BG50" s="26"/>
      <c r="BH50" s="26"/>
    </row>
    <row r="51" spans="1:60" s="17" customFormat="1" ht="22.5" customHeight="1">
      <c r="A51" s="73"/>
      <c r="B51" s="495" t="s">
        <v>7</v>
      </c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6" t="s">
        <v>151</v>
      </c>
      <c r="P51" s="496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294"/>
      <c r="AX51" s="294"/>
      <c r="AY51" s="294"/>
      <c r="AZ51" s="294"/>
      <c r="BA51" s="25"/>
      <c r="BB51" s="25"/>
      <c r="BC51" s="25"/>
      <c r="BD51" s="25"/>
      <c r="BE51" s="25"/>
      <c r="BF51" s="25"/>
      <c r="BG51" s="26"/>
      <c r="BH51" s="26"/>
    </row>
    <row r="52" spans="1:60" s="17" customFormat="1" ht="18" customHeight="1">
      <c r="A52" s="73"/>
      <c r="B52" s="491" t="s">
        <v>80</v>
      </c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2">
        <v>9000</v>
      </c>
      <c r="P52" s="492"/>
      <c r="Q52" s="310" t="s">
        <v>26</v>
      </c>
      <c r="R52" s="310"/>
      <c r="S52" s="310"/>
      <c r="T52" s="310"/>
      <c r="U52" s="310" t="s">
        <v>26</v>
      </c>
      <c r="V52" s="310"/>
      <c r="W52" s="310"/>
      <c r="X52" s="310"/>
      <c r="Y52" s="310"/>
      <c r="Z52" s="310"/>
      <c r="AA52" s="310"/>
      <c r="AB52" s="310"/>
      <c r="AC52" s="310" t="s">
        <v>26</v>
      </c>
      <c r="AD52" s="310"/>
      <c r="AE52" s="310"/>
      <c r="AF52" s="310"/>
      <c r="AG52" s="310" t="s">
        <v>26</v>
      </c>
      <c r="AH52" s="310"/>
      <c r="AI52" s="310"/>
      <c r="AJ52" s="310"/>
      <c r="AK52" s="310"/>
      <c r="AL52" s="310"/>
      <c r="AM52" s="310"/>
      <c r="AN52" s="310"/>
      <c r="AO52" s="310" t="s">
        <v>26</v>
      </c>
      <c r="AP52" s="310"/>
      <c r="AQ52" s="310"/>
      <c r="AR52" s="310"/>
      <c r="AS52" s="310" t="s">
        <v>26</v>
      </c>
      <c r="AT52" s="310"/>
      <c r="AU52" s="310"/>
      <c r="AV52" s="310"/>
      <c r="AW52" s="294"/>
      <c r="AX52" s="294"/>
      <c r="AY52" s="294"/>
      <c r="AZ52" s="294"/>
      <c r="BA52" s="19"/>
      <c r="BB52" s="19"/>
      <c r="BC52" s="19"/>
      <c r="BD52" s="19"/>
      <c r="BE52" s="19"/>
      <c r="BF52" s="19"/>
      <c r="BG52" s="26"/>
      <c r="BH52" s="26"/>
    </row>
    <row r="53" spans="1:60" ht="12.75" customHeight="1"/>
    <row r="54" spans="1:60" ht="9" customHeight="1"/>
    <row r="55" spans="1:60" s="15" customFormat="1" ht="18" customHeight="1">
      <c r="A55" s="80"/>
      <c r="B55" s="96"/>
      <c r="C55" s="506" t="s">
        <v>56</v>
      </c>
      <c r="D55" s="506"/>
      <c r="E55" s="506"/>
      <c r="F55" s="506"/>
      <c r="G55" s="506"/>
      <c r="H55" s="506"/>
      <c r="I55" s="97"/>
      <c r="J55" s="516" t="s">
        <v>547</v>
      </c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97"/>
      <c r="AA55" s="97"/>
      <c r="AB55" s="516"/>
      <c r="AC55" s="516"/>
      <c r="AD55" s="516"/>
      <c r="AE55" s="516"/>
      <c r="AF55" s="516"/>
      <c r="AG55" s="516"/>
      <c r="AH55" s="516"/>
      <c r="AI55" s="80"/>
      <c r="AJ55" s="80"/>
      <c r="AK55" s="516" t="s">
        <v>522</v>
      </c>
      <c r="AL55" s="516"/>
      <c r="AM55" s="516"/>
      <c r="AN55" s="516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</row>
    <row r="56" spans="1:60" s="15" customFormat="1" ht="14.25" customHeight="1">
      <c r="A56" s="80"/>
      <c r="B56" s="96"/>
      <c r="C56" s="506" t="s">
        <v>57</v>
      </c>
      <c r="D56" s="506"/>
      <c r="E56" s="506"/>
      <c r="F56" s="506"/>
      <c r="G56" s="506"/>
      <c r="H56" s="506"/>
      <c r="I56" s="97"/>
      <c r="J56" s="507" t="s">
        <v>58</v>
      </c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99"/>
      <c r="AA56" s="99"/>
      <c r="AB56" s="507" t="s">
        <v>59</v>
      </c>
      <c r="AC56" s="507"/>
      <c r="AD56" s="507"/>
      <c r="AE56" s="507"/>
      <c r="AF56" s="507"/>
      <c r="AG56" s="507"/>
      <c r="AH56" s="507"/>
      <c r="AI56" s="100"/>
      <c r="AJ56" s="100"/>
      <c r="AK56" s="507" t="s">
        <v>60</v>
      </c>
      <c r="AL56" s="507"/>
      <c r="AM56" s="507"/>
      <c r="AN56" s="507"/>
      <c r="AO56" s="507"/>
      <c r="AP56" s="507"/>
      <c r="AQ56" s="507"/>
      <c r="AR56" s="507"/>
      <c r="AS56" s="507"/>
      <c r="AT56" s="507"/>
      <c r="AU56" s="507"/>
      <c r="AV56" s="507"/>
      <c r="AW56" s="507"/>
      <c r="AX56" s="507"/>
      <c r="AY56" s="507"/>
      <c r="AZ56" s="507"/>
    </row>
    <row r="57" spans="1:60" s="15" customFormat="1" ht="13.5" customHeight="1">
      <c r="A57" s="36"/>
      <c r="B57" s="96"/>
      <c r="C57" s="97"/>
      <c r="D57" s="97"/>
      <c r="E57" s="97"/>
      <c r="F57" s="97"/>
      <c r="G57" s="97"/>
      <c r="H57" s="97"/>
      <c r="I57" s="97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00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</row>
    <row r="58" spans="1:60" s="15" customFormat="1" ht="18" customHeight="1">
      <c r="A58" s="98"/>
      <c r="B58" s="96"/>
      <c r="C58" s="506" t="s">
        <v>61</v>
      </c>
      <c r="D58" s="506"/>
      <c r="E58" s="506"/>
      <c r="F58" s="506"/>
      <c r="G58" s="506"/>
      <c r="H58" s="506"/>
      <c r="I58" s="97"/>
      <c r="J58" s="508" t="s">
        <v>530</v>
      </c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99"/>
      <c r="AA58" s="99"/>
      <c r="AB58" s="508" t="s">
        <v>521</v>
      </c>
      <c r="AC58" s="508"/>
      <c r="AD58" s="508"/>
      <c r="AE58" s="508"/>
      <c r="AF58" s="508"/>
      <c r="AG58" s="508"/>
      <c r="AH58" s="508"/>
      <c r="AI58" s="508"/>
      <c r="AJ58" s="508"/>
      <c r="AK58" s="508"/>
      <c r="AL58" s="508"/>
      <c r="AM58" s="508"/>
      <c r="AN58" s="508"/>
      <c r="AO58" s="100"/>
      <c r="AP58" s="100"/>
      <c r="AQ58" s="509"/>
      <c r="AR58" s="509"/>
      <c r="AS58" s="509"/>
      <c r="AT58" s="509"/>
      <c r="AU58" s="509"/>
      <c r="AV58" s="509"/>
      <c r="AW58" s="509"/>
      <c r="AX58" s="509"/>
      <c r="AY58" s="509"/>
      <c r="AZ58" s="509"/>
    </row>
    <row r="59" spans="1:60" s="15" customFormat="1" ht="15" customHeight="1">
      <c r="A59" s="98"/>
      <c r="B59" s="96"/>
      <c r="C59" s="510"/>
      <c r="D59" s="510"/>
      <c r="E59" s="510"/>
      <c r="F59" s="510"/>
      <c r="G59" s="510"/>
      <c r="H59" s="510"/>
      <c r="I59" s="97"/>
      <c r="J59" s="507" t="s">
        <v>58</v>
      </c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99"/>
      <c r="AA59" s="99"/>
      <c r="AB59" s="507" t="s">
        <v>62</v>
      </c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100"/>
      <c r="AP59" s="100"/>
      <c r="AQ59" s="507" t="s">
        <v>63</v>
      </c>
      <c r="AR59" s="507"/>
      <c r="AS59" s="507"/>
      <c r="AT59" s="507"/>
      <c r="AU59" s="507"/>
      <c r="AV59" s="507"/>
      <c r="AW59" s="507"/>
      <c r="AX59" s="507"/>
      <c r="AY59" s="507"/>
      <c r="AZ59" s="507"/>
    </row>
    <row r="60" spans="1:60" s="15" customFormat="1" ht="11.25" customHeight="1">
      <c r="A60" s="98"/>
      <c r="B60" s="96"/>
      <c r="C60" s="97"/>
      <c r="D60" s="97"/>
      <c r="E60" s="97"/>
      <c r="F60" s="97"/>
      <c r="G60" s="97"/>
      <c r="H60" s="97"/>
      <c r="I60" s="9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97"/>
      <c r="AA60" s="97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80"/>
      <c r="AP60" s="8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</row>
    <row r="61" spans="1:60" s="15" customFormat="1" ht="18" customHeight="1">
      <c r="A61" s="98"/>
      <c r="B61" s="80"/>
      <c r="C61" s="102" t="s">
        <v>64</v>
      </c>
      <c r="D61" s="503" t="s">
        <v>577</v>
      </c>
      <c r="E61" s="503"/>
      <c r="F61" s="97" t="s">
        <v>64</v>
      </c>
      <c r="G61" s="103"/>
      <c r="H61" s="503" t="s">
        <v>357</v>
      </c>
      <c r="I61" s="503"/>
      <c r="J61" s="503"/>
      <c r="K61" s="503"/>
      <c r="L61" s="503"/>
      <c r="M61" s="503"/>
      <c r="N61" s="104"/>
      <c r="O61" s="105"/>
      <c r="P61" s="106">
        <v>20</v>
      </c>
      <c r="Q61" s="504">
        <v>24</v>
      </c>
      <c r="R61" s="504"/>
      <c r="S61" s="97" t="s">
        <v>65</v>
      </c>
      <c r="T61" s="104"/>
      <c r="U61" s="104"/>
      <c r="V61" s="104"/>
      <c r="W61" s="104"/>
      <c r="X61" s="80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80"/>
      <c r="AW61" s="80"/>
      <c r="AX61" s="80"/>
      <c r="AY61" s="80"/>
      <c r="AZ61" s="80"/>
      <c r="BA61" s="11"/>
    </row>
    <row r="62" spans="1:60" s="11" customFormat="1" ht="18" customHeight="1">
      <c r="A62" s="98"/>
      <c r="B62" s="80"/>
      <c r="C62" s="80"/>
      <c r="D62" s="505"/>
      <c r="E62" s="505"/>
      <c r="F62" s="80"/>
      <c r="G62" s="80"/>
      <c r="H62" s="505"/>
      <c r="I62" s="505"/>
      <c r="J62" s="505"/>
      <c r="K62" s="505"/>
      <c r="L62" s="505"/>
      <c r="M62" s="505"/>
      <c r="N62" s="80"/>
      <c r="O62" s="80"/>
      <c r="P62" s="80"/>
      <c r="Q62" s="505"/>
      <c r="R62" s="505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</row>
  </sheetData>
  <mergeCells count="222">
    <mergeCell ref="B34:AZ34"/>
    <mergeCell ref="B17:Y17"/>
    <mergeCell ref="Z17:AB17"/>
    <mergeCell ref="Y41:AB41"/>
    <mergeCell ref="AC41:AF41"/>
    <mergeCell ref="B14:Y14"/>
    <mergeCell ref="Z14:AB14"/>
    <mergeCell ref="AC14:AJ14"/>
    <mergeCell ref="AK14:AR14"/>
    <mergeCell ref="AS14:AZ14"/>
    <mergeCell ref="B20:Y20"/>
    <mergeCell ref="Z20:AB20"/>
    <mergeCell ref="AC20:AJ20"/>
    <mergeCell ref="AK20:AR20"/>
    <mergeCell ref="AW39:AZ39"/>
    <mergeCell ref="Q39:T39"/>
    <mergeCell ref="AO39:AR39"/>
    <mergeCell ref="AS39:AV39"/>
    <mergeCell ref="AC37:AN37"/>
    <mergeCell ref="AO37:AZ37"/>
    <mergeCell ref="Q37:AB37"/>
    <mergeCell ref="Q38:T38"/>
    <mergeCell ref="U38:X38"/>
    <mergeCell ref="C24:AZ24"/>
    <mergeCell ref="AC31:AJ31"/>
    <mergeCell ref="AK31:AR31"/>
    <mergeCell ref="A2:AZ2"/>
    <mergeCell ref="L4:AZ4"/>
    <mergeCell ref="L5:AZ5"/>
    <mergeCell ref="L6:AZ6"/>
    <mergeCell ref="B9:AB9"/>
    <mergeCell ref="B11:Y13"/>
    <mergeCell ref="Z11:AB13"/>
    <mergeCell ref="AC11:AZ11"/>
    <mergeCell ref="AC12:AJ13"/>
    <mergeCell ref="AK12:AR13"/>
    <mergeCell ref="A4:K4"/>
    <mergeCell ref="AS12:AZ13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U39:X39"/>
    <mergeCell ref="Q42:T42"/>
    <mergeCell ref="U42:X42"/>
    <mergeCell ref="Q41:T41"/>
    <mergeCell ref="U41:X41"/>
    <mergeCell ref="B35:AZ35"/>
    <mergeCell ref="O37:P38"/>
    <mergeCell ref="O39:P39"/>
    <mergeCell ref="B37:N38"/>
    <mergeCell ref="AG41:AJ41"/>
    <mergeCell ref="AK41:AN41"/>
    <mergeCell ref="AO41:AR41"/>
    <mergeCell ref="AS41:AV41"/>
    <mergeCell ref="AW41:AZ41"/>
    <mergeCell ref="AW40:AZ40"/>
    <mergeCell ref="AG38:AJ38"/>
    <mergeCell ref="AK38:AN38"/>
    <mergeCell ref="AO38:AR38"/>
    <mergeCell ref="AS38:AV38"/>
    <mergeCell ref="AK40:AN40"/>
    <mergeCell ref="AO40:AR40"/>
    <mergeCell ref="AS40:AV40"/>
    <mergeCell ref="AW38:AZ38"/>
    <mergeCell ref="AK39:AN39"/>
    <mergeCell ref="O40:P40"/>
    <mergeCell ref="O41:P41"/>
    <mergeCell ref="O42:P42"/>
    <mergeCell ref="B42:N42"/>
    <mergeCell ref="B41:N41"/>
    <mergeCell ref="B40:N40"/>
    <mergeCell ref="C55:H55"/>
    <mergeCell ref="J55:Y55"/>
    <mergeCell ref="AB55:AH55"/>
    <mergeCell ref="Q47:AB47"/>
    <mergeCell ref="AC47:AN47"/>
    <mergeCell ref="Q40:T40"/>
    <mergeCell ref="U40:X40"/>
    <mergeCell ref="AK55:AZ55"/>
    <mergeCell ref="AW42:AZ42"/>
    <mergeCell ref="B45:AZ45"/>
    <mergeCell ref="B47:N48"/>
    <mergeCell ref="O47:P48"/>
    <mergeCell ref="Q48:T48"/>
    <mergeCell ref="U48:X48"/>
    <mergeCell ref="Y48:AB48"/>
    <mergeCell ref="AC48:AF48"/>
    <mergeCell ref="AG48:AJ48"/>
    <mergeCell ref="AK48:AN48"/>
    <mergeCell ref="AS20:AZ20"/>
    <mergeCell ref="B21:Y21"/>
    <mergeCell ref="Z21:AB21"/>
    <mergeCell ref="AC21:AJ21"/>
    <mergeCell ref="AK21:AR21"/>
    <mergeCell ref="AS21:AZ21"/>
    <mergeCell ref="B23:AZ23"/>
    <mergeCell ref="Y42:AB42"/>
    <mergeCell ref="AC42:AF42"/>
    <mergeCell ref="AG42:AJ42"/>
    <mergeCell ref="AK42:AN42"/>
    <mergeCell ref="AO42:AR42"/>
    <mergeCell ref="AS42:AV42"/>
    <mergeCell ref="Y39:AB39"/>
    <mergeCell ref="AC39:AF39"/>
    <mergeCell ref="AG39:AJ39"/>
    <mergeCell ref="Y40:AB40"/>
    <mergeCell ref="AC40:AF40"/>
    <mergeCell ref="AG40:AJ40"/>
    <mergeCell ref="AS31:AZ31"/>
    <mergeCell ref="B32:Y32"/>
    <mergeCell ref="Z32:AB32"/>
    <mergeCell ref="AC32:AJ32"/>
    <mergeCell ref="AK32:AR32"/>
    <mergeCell ref="AK56:AZ56"/>
    <mergeCell ref="C58:H58"/>
    <mergeCell ref="J58:Y58"/>
    <mergeCell ref="AB58:AN58"/>
    <mergeCell ref="AQ58:AZ58"/>
    <mergeCell ref="C59:H59"/>
    <mergeCell ref="J59:Y59"/>
    <mergeCell ref="AB59:AN59"/>
    <mergeCell ref="AQ59:AZ59"/>
    <mergeCell ref="D61:E61"/>
    <mergeCell ref="H61:M61"/>
    <mergeCell ref="Q61:R61"/>
    <mergeCell ref="D62:E62"/>
    <mergeCell ref="H62:M62"/>
    <mergeCell ref="Q62:R62"/>
    <mergeCell ref="C56:H56"/>
    <mergeCell ref="J56:Y56"/>
    <mergeCell ref="AB56:AH56"/>
    <mergeCell ref="AO48:AR48"/>
    <mergeCell ref="AS48:AV48"/>
    <mergeCell ref="AW48:AZ48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C51:AF51"/>
    <mergeCell ref="AG51:AJ51"/>
    <mergeCell ref="AK51:AN51"/>
    <mergeCell ref="AO51:AR51"/>
    <mergeCell ref="AS52:AV52"/>
    <mergeCell ref="AW52:AZ52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K17:AR17"/>
    <mergeCell ref="AS17:AZ17"/>
    <mergeCell ref="AS51:AV51"/>
    <mergeCell ref="AW51:AZ51"/>
    <mergeCell ref="AS49:AV49"/>
    <mergeCell ref="AW49:AZ49"/>
    <mergeCell ref="AS50:AV50"/>
    <mergeCell ref="AW50:AZ50"/>
    <mergeCell ref="AO47:AZ47"/>
    <mergeCell ref="B25:AZ25"/>
    <mergeCell ref="B26:Y28"/>
    <mergeCell ref="Z26:AB28"/>
    <mergeCell ref="AC26:AZ26"/>
    <mergeCell ref="AC27:AJ28"/>
    <mergeCell ref="AK27:AR28"/>
    <mergeCell ref="Y38:AB38"/>
    <mergeCell ref="AC38:AF38"/>
    <mergeCell ref="B39:N39"/>
    <mergeCell ref="AS27:AZ28"/>
    <mergeCell ref="B51:N51"/>
    <mergeCell ref="O51:P51"/>
    <mergeCell ref="Q51:T51"/>
    <mergeCell ref="U51:X51"/>
    <mergeCell ref="Y51:AB51"/>
    <mergeCell ref="AS32:AZ32"/>
    <mergeCell ref="B31:Y31"/>
    <mergeCell ref="Z31:AB31"/>
    <mergeCell ref="B15:Y15"/>
    <mergeCell ref="Z15:AB15"/>
    <mergeCell ref="AC15:AJ15"/>
    <mergeCell ref="AK15:AR15"/>
    <mergeCell ref="AS15:AZ15"/>
    <mergeCell ref="B16:Y16"/>
    <mergeCell ref="Z16:AB16"/>
    <mergeCell ref="B19:Y19"/>
    <mergeCell ref="Z19:AB19"/>
    <mergeCell ref="AC19:AJ19"/>
    <mergeCell ref="AK19:AR19"/>
    <mergeCell ref="AS19:AZ19"/>
    <mergeCell ref="B18:Y18"/>
    <mergeCell ref="Z18:AB18"/>
    <mergeCell ref="AC18:AJ18"/>
    <mergeCell ref="AK18:AR18"/>
    <mergeCell ref="AS18:AZ18"/>
    <mergeCell ref="AC16:AJ16"/>
    <mergeCell ref="AK16:AR16"/>
    <mergeCell ref="AS16:AZ16"/>
    <mergeCell ref="AC17:AJ17"/>
  </mergeCells>
  <pageMargins left="0.70866141732283472" right="0.39370078740157483" top="0.59055118110236227" bottom="0.59055118110236227" header="0.31496062992125984" footer="0"/>
  <pageSetup paperSize="8" scale="67" fitToHeight="0" orientation="landscape" r:id="rId1"/>
  <rowBreaks count="1" manualBreakCount="1">
    <brk id="32" max="5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61"/>
  <sheetViews>
    <sheetView view="pageBreakPreview" topLeftCell="B25" zoomScaleSheetLayoutView="100" workbookViewId="0">
      <selection activeCell="J54" sqref="J54:Y54"/>
    </sheetView>
  </sheetViews>
  <sheetFormatPr defaultColWidth="0.85546875" defaultRowHeight="15"/>
  <cols>
    <col min="1" max="1" width="1.140625" style="111" customWidth="1"/>
    <col min="2" max="52" width="3.85546875" style="111" customWidth="1"/>
    <col min="53" max="53" width="0.85546875" style="111"/>
    <col min="54" max="16384" width="0.85546875" style="29"/>
  </cols>
  <sheetData>
    <row r="1" spans="1:53" ht="42.75" customHeight="1">
      <c r="A1" s="430" t="s">
        <v>529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142"/>
    </row>
    <row r="2" spans="1:53" s="4" customFormat="1" ht="1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</row>
    <row r="3" spans="1:53" ht="15" customHeight="1">
      <c r="A3" s="436" t="s">
        <v>207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360" t="s">
        <v>532</v>
      </c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143"/>
    </row>
    <row r="4" spans="1:53" ht="1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433">
        <v>1</v>
      </c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109"/>
    </row>
    <row r="5" spans="1:53" ht="1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4" t="s">
        <v>1</v>
      </c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144"/>
    </row>
    <row r="6" spans="1:53" s="4" customFormat="1" ht="15" customHeight="1">
      <c r="A6" s="109" t="s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 t="s">
        <v>184</v>
      </c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</row>
    <row r="7" spans="1:53" ht="18.75" customHeight="1"/>
    <row r="8" spans="1:53" s="8" customFormat="1">
      <c r="A8" s="114"/>
      <c r="B8" s="435" t="s">
        <v>319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4"/>
    </row>
    <row r="9" spans="1:53" s="8" customFormat="1" ht="8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</row>
    <row r="10" spans="1:53" s="8" customFormat="1" ht="24.95" customHeight="1">
      <c r="A10" s="114"/>
      <c r="B10" s="316" t="s">
        <v>3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 t="s">
        <v>66</v>
      </c>
      <c r="AA10" s="316"/>
      <c r="AB10" s="316"/>
      <c r="AC10" s="316" t="s">
        <v>5</v>
      </c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114"/>
    </row>
    <row r="11" spans="1:53" s="8" customFormat="1" ht="24.95" customHeight="1">
      <c r="A11" s="114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 t="s">
        <v>559</v>
      </c>
      <c r="AD11" s="316"/>
      <c r="AE11" s="316"/>
      <c r="AF11" s="316"/>
      <c r="AG11" s="316"/>
      <c r="AH11" s="316"/>
      <c r="AI11" s="316"/>
      <c r="AJ11" s="316"/>
      <c r="AK11" s="316" t="s">
        <v>560</v>
      </c>
      <c r="AL11" s="316"/>
      <c r="AM11" s="316"/>
      <c r="AN11" s="316"/>
      <c r="AO11" s="316"/>
      <c r="AP11" s="316"/>
      <c r="AQ11" s="316"/>
      <c r="AR11" s="316"/>
      <c r="AS11" s="316" t="s">
        <v>561</v>
      </c>
      <c r="AT11" s="316"/>
      <c r="AU11" s="316"/>
      <c r="AV11" s="316"/>
      <c r="AW11" s="316"/>
      <c r="AX11" s="316"/>
      <c r="AY11" s="316"/>
      <c r="AZ11" s="316"/>
      <c r="BA11" s="114"/>
    </row>
    <row r="12" spans="1:53" s="8" customFormat="1" ht="24.95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114"/>
    </row>
    <row r="13" spans="1:53" s="10" customFormat="1" ht="15" customHeight="1">
      <c r="A13" s="112"/>
      <c r="B13" s="336">
        <v>1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 t="s">
        <v>69</v>
      </c>
      <c r="AA13" s="336"/>
      <c r="AB13" s="336"/>
      <c r="AC13" s="336" t="s">
        <v>9</v>
      </c>
      <c r="AD13" s="336"/>
      <c r="AE13" s="336"/>
      <c r="AF13" s="336"/>
      <c r="AG13" s="336"/>
      <c r="AH13" s="336"/>
      <c r="AI13" s="336"/>
      <c r="AJ13" s="336"/>
      <c r="AK13" s="336" t="s">
        <v>10</v>
      </c>
      <c r="AL13" s="336"/>
      <c r="AM13" s="336"/>
      <c r="AN13" s="336"/>
      <c r="AO13" s="336"/>
      <c r="AP13" s="336"/>
      <c r="AQ13" s="336"/>
      <c r="AR13" s="336"/>
      <c r="AS13" s="336" t="s">
        <v>11</v>
      </c>
      <c r="AT13" s="336"/>
      <c r="AU13" s="336"/>
      <c r="AV13" s="336"/>
      <c r="AW13" s="336"/>
      <c r="AX13" s="336"/>
      <c r="AY13" s="336"/>
      <c r="AZ13" s="336"/>
      <c r="BA13" s="116"/>
    </row>
    <row r="14" spans="1:53" s="30" customFormat="1" ht="15.75">
      <c r="A14" s="131"/>
      <c r="B14" s="523" t="s">
        <v>261</v>
      </c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393" t="s">
        <v>117</v>
      </c>
      <c r="AA14" s="393"/>
      <c r="AB14" s="393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131"/>
    </row>
    <row r="15" spans="1:53" s="30" customFormat="1">
      <c r="A15" s="204"/>
      <c r="B15" s="438" t="s">
        <v>279</v>
      </c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393" t="s">
        <v>119</v>
      </c>
      <c r="AA15" s="393"/>
      <c r="AB15" s="393"/>
      <c r="AC15" s="410"/>
      <c r="AD15" s="411"/>
      <c r="AE15" s="411"/>
      <c r="AF15" s="411"/>
      <c r="AG15" s="411"/>
      <c r="AH15" s="411"/>
      <c r="AI15" s="411"/>
      <c r="AJ15" s="412"/>
      <c r="AK15" s="410"/>
      <c r="AL15" s="411"/>
      <c r="AM15" s="411"/>
      <c r="AN15" s="411"/>
      <c r="AO15" s="411"/>
      <c r="AP15" s="411"/>
      <c r="AQ15" s="411"/>
      <c r="AR15" s="412"/>
      <c r="AS15" s="410"/>
      <c r="AT15" s="411"/>
      <c r="AU15" s="411"/>
      <c r="AV15" s="411"/>
      <c r="AW15" s="411"/>
      <c r="AX15" s="411"/>
      <c r="AY15" s="411"/>
      <c r="AZ15" s="412"/>
      <c r="BA15" s="204"/>
    </row>
    <row r="16" spans="1:53" s="30" customFormat="1">
      <c r="A16" s="204"/>
      <c r="B16" s="438" t="s">
        <v>317</v>
      </c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393" t="s">
        <v>131</v>
      </c>
      <c r="AA16" s="393"/>
      <c r="AB16" s="393"/>
      <c r="AC16" s="410"/>
      <c r="AD16" s="411"/>
      <c r="AE16" s="411"/>
      <c r="AF16" s="411"/>
      <c r="AG16" s="411"/>
      <c r="AH16" s="411"/>
      <c r="AI16" s="411"/>
      <c r="AJ16" s="412"/>
      <c r="AK16" s="410"/>
      <c r="AL16" s="411"/>
      <c r="AM16" s="411"/>
      <c r="AN16" s="411"/>
      <c r="AO16" s="411"/>
      <c r="AP16" s="411"/>
      <c r="AQ16" s="411"/>
      <c r="AR16" s="412"/>
      <c r="AS16" s="410"/>
      <c r="AT16" s="411"/>
      <c r="AU16" s="411"/>
      <c r="AV16" s="411"/>
      <c r="AW16" s="411"/>
      <c r="AX16" s="411"/>
      <c r="AY16" s="411"/>
      <c r="AZ16" s="412"/>
      <c r="BA16" s="204"/>
    </row>
    <row r="17" spans="1:54" s="30" customFormat="1" ht="15.75">
      <c r="A17" s="204"/>
      <c r="B17" s="523" t="s">
        <v>264</v>
      </c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393" t="s">
        <v>135</v>
      </c>
      <c r="AA17" s="393"/>
      <c r="AB17" s="393"/>
      <c r="AC17" s="410"/>
      <c r="AD17" s="411"/>
      <c r="AE17" s="411"/>
      <c r="AF17" s="411"/>
      <c r="AG17" s="411"/>
      <c r="AH17" s="411"/>
      <c r="AI17" s="411"/>
      <c r="AJ17" s="412"/>
      <c r="AK17" s="410"/>
      <c r="AL17" s="411"/>
      <c r="AM17" s="411"/>
      <c r="AN17" s="411"/>
      <c r="AO17" s="411"/>
      <c r="AP17" s="411"/>
      <c r="AQ17" s="411"/>
      <c r="AR17" s="412"/>
      <c r="AS17" s="410"/>
      <c r="AT17" s="411"/>
      <c r="AU17" s="411"/>
      <c r="AV17" s="411"/>
      <c r="AW17" s="411"/>
      <c r="AX17" s="411"/>
      <c r="AY17" s="411"/>
      <c r="AZ17" s="412"/>
      <c r="BA17" s="204"/>
    </row>
    <row r="18" spans="1:54" s="30" customFormat="1">
      <c r="A18" s="204"/>
      <c r="B18" s="438" t="s">
        <v>280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393" t="s">
        <v>145</v>
      </c>
      <c r="AA18" s="393"/>
      <c r="AB18" s="393"/>
      <c r="AC18" s="410"/>
      <c r="AD18" s="411"/>
      <c r="AE18" s="411"/>
      <c r="AF18" s="411"/>
      <c r="AG18" s="411"/>
      <c r="AH18" s="411"/>
      <c r="AI18" s="411"/>
      <c r="AJ18" s="412"/>
      <c r="AK18" s="410"/>
      <c r="AL18" s="411"/>
      <c r="AM18" s="411"/>
      <c r="AN18" s="411"/>
      <c r="AO18" s="411"/>
      <c r="AP18" s="411"/>
      <c r="AQ18" s="411"/>
      <c r="AR18" s="412"/>
      <c r="AS18" s="410"/>
      <c r="AT18" s="411"/>
      <c r="AU18" s="411"/>
      <c r="AV18" s="411"/>
      <c r="AW18" s="411"/>
      <c r="AX18" s="411"/>
      <c r="AY18" s="411"/>
      <c r="AZ18" s="412"/>
      <c r="BA18" s="204"/>
    </row>
    <row r="19" spans="1:54" s="11" customFormat="1" ht="18" customHeight="1">
      <c r="A19" s="114"/>
      <c r="B19" s="438" t="s">
        <v>318</v>
      </c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393" t="s">
        <v>170</v>
      </c>
      <c r="AA19" s="393"/>
      <c r="AB19" s="393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114"/>
    </row>
    <row r="20" spans="1:54" s="8" customFormat="1" ht="18" customHeight="1">
      <c r="A20" s="114"/>
      <c r="B20" s="330" t="s">
        <v>54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93" t="s">
        <v>138</v>
      </c>
      <c r="AA20" s="393"/>
      <c r="AB20" s="393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114"/>
    </row>
    <row r="21" spans="1:54" s="8" customFormat="1" ht="9.75" customHeight="1">
      <c r="A21" s="114"/>
      <c r="B21" s="14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129"/>
      <c r="AA21" s="129"/>
      <c r="AB21" s="129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114"/>
      <c r="BB21" s="114"/>
    </row>
    <row r="22" spans="1:54" customFormat="1" ht="18" customHeight="1">
      <c r="A22" s="83"/>
      <c r="B22" s="515" t="s">
        <v>353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5"/>
      <c r="AZ22" s="455"/>
    </row>
    <row r="23" spans="1:54" customFormat="1" ht="6.75" customHeight="1">
      <c r="A23" s="525"/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</row>
    <row r="24" spans="1:54" s="35" customFormat="1" ht="30" customHeight="1">
      <c r="A24" s="117"/>
      <c r="B24" s="437" t="s">
        <v>354</v>
      </c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117"/>
    </row>
    <row r="25" spans="1:54" s="35" customFormat="1">
      <c r="A25" s="117"/>
      <c r="B25" s="316" t="s">
        <v>3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 t="s">
        <v>66</v>
      </c>
      <c r="AA25" s="316"/>
      <c r="AB25" s="316"/>
      <c r="AC25" s="316" t="s">
        <v>5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117"/>
    </row>
    <row r="26" spans="1:54" s="35" customFormat="1" ht="14.25">
      <c r="A26" s="117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 t="s">
        <v>562</v>
      </c>
      <c r="AD26" s="316"/>
      <c r="AE26" s="316"/>
      <c r="AF26" s="316"/>
      <c r="AG26" s="316"/>
      <c r="AH26" s="316"/>
      <c r="AI26" s="316"/>
      <c r="AJ26" s="316"/>
      <c r="AK26" s="316" t="s">
        <v>574</v>
      </c>
      <c r="AL26" s="316"/>
      <c r="AM26" s="316"/>
      <c r="AN26" s="316"/>
      <c r="AO26" s="316"/>
      <c r="AP26" s="316"/>
      <c r="AQ26" s="316"/>
      <c r="AR26" s="316"/>
      <c r="AS26" s="316" t="s">
        <v>575</v>
      </c>
      <c r="AT26" s="316"/>
      <c r="AU26" s="316"/>
      <c r="AV26" s="316"/>
      <c r="AW26" s="316"/>
      <c r="AX26" s="316"/>
      <c r="AY26" s="316"/>
      <c r="AZ26" s="316"/>
      <c r="BA26" s="117"/>
    </row>
    <row r="27" spans="1:54" s="35" customFormat="1" ht="33.75" customHeight="1">
      <c r="A27" s="117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117"/>
    </row>
    <row r="28" spans="1:54" s="35" customFormat="1" ht="14.25">
      <c r="A28" s="117"/>
      <c r="B28" s="497">
        <v>1</v>
      </c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 t="s">
        <v>69</v>
      </c>
      <c r="AA28" s="497"/>
      <c r="AB28" s="497"/>
      <c r="AC28" s="497" t="s">
        <v>9</v>
      </c>
      <c r="AD28" s="497"/>
      <c r="AE28" s="497"/>
      <c r="AF28" s="497"/>
      <c r="AG28" s="497"/>
      <c r="AH28" s="497"/>
      <c r="AI28" s="497"/>
      <c r="AJ28" s="497"/>
      <c r="AK28" s="497" t="s">
        <v>10</v>
      </c>
      <c r="AL28" s="497"/>
      <c r="AM28" s="497"/>
      <c r="AN28" s="497"/>
      <c r="AO28" s="497"/>
      <c r="AP28" s="497"/>
      <c r="AQ28" s="497"/>
      <c r="AR28" s="497"/>
      <c r="AS28" s="497" t="s">
        <v>11</v>
      </c>
      <c r="AT28" s="497"/>
      <c r="AU28" s="497"/>
      <c r="AV28" s="497"/>
      <c r="AW28" s="497"/>
      <c r="AX28" s="497"/>
      <c r="AY28" s="497"/>
      <c r="AZ28" s="497"/>
      <c r="BA28" s="117"/>
    </row>
    <row r="29" spans="1:54" s="35" customFormat="1" ht="31.5" customHeight="1">
      <c r="A29" s="117"/>
      <c r="B29" s="521" t="s">
        <v>293</v>
      </c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336" t="s">
        <v>23</v>
      </c>
      <c r="AA29" s="336"/>
      <c r="AB29" s="33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117"/>
    </row>
    <row r="30" spans="1:54" s="35" customFormat="1" ht="18.75" customHeight="1">
      <c r="A30" s="117"/>
      <c r="B30" s="330" t="s">
        <v>54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93" t="s">
        <v>138</v>
      </c>
      <c r="AA30" s="393"/>
      <c r="AB30" s="393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117"/>
    </row>
    <row r="31" spans="1:54" s="35" customFormat="1" ht="30" customHeight="1">
      <c r="A31" s="117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117"/>
    </row>
    <row r="32" spans="1:54" s="9" customFormat="1" ht="18" customHeight="1">
      <c r="A32" s="113"/>
      <c r="B32" s="437" t="s">
        <v>338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113"/>
    </row>
    <row r="33" spans="1:60" s="11" customFormat="1" ht="18" customHeight="1">
      <c r="A33" s="114"/>
      <c r="B33" s="437" t="s">
        <v>355</v>
      </c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114"/>
    </row>
    <row r="34" spans="1:60" s="31" customFormat="1" ht="8.1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</row>
    <row r="35" spans="1:60" s="17" customFormat="1" ht="35.25" customHeight="1">
      <c r="A35" s="115"/>
      <c r="B35" s="316" t="s">
        <v>3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 t="s">
        <v>4</v>
      </c>
      <c r="P35" s="316"/>
      <c r="Q35" s="316" t="s">
        <v>579</v>
      </c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 t="s">
        <v>82</v>
      </c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 t="s">
        <v>83</v>
      </c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118"/>
      <c r="BB35" s="13"/>
      <c r="BC35" s="13"/>
      <c r="BD35" s="13"/>
      <c r="BE35" s="13"/>
      <c r="BF35" s="13"/>
      <c r="BG35" s="26"/>
      <c r="BH35" s="26"/>
    </row>
    <row r="36" spans="1:60" s="17" customFormat="1" ht="42.75" customHeight="1">
      <c r="A36" s="115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 t="s">
        <v>206</v>
      </c>
      <c r="R36" s="316"/>
      <c r="S36" s="316"/>
      <c r="T36" s="316"/>
      <c r="U36" s="316" t="s">
        <v>205</v>
      </c>
      <c r="V36" s="316"/>
      <c r="W36" s="316"/>
      <c r="X36" s="316"/>
      <c r="Y36" s="316" t="s">
        <v>194</v>
      </c>
      <c r="Z36" s="316"/>
      <c r="AA36" s="316"/>
      <c r="AB36" s="316"/>
      <c r="AC36" s="316" t="s">
        <v>206</v>
      </c>
      <c r="AD36" s="316"/>
      <c r="AE36" s="316"/>
      <c r="AF36" s="316"/>
      <c r="AG36" s="316" t="s">
        <v>205</v>
      </c>
      <c r="AH36" s="316"/>
      <c r="AI36" s="316"/>
      <c r="AJ36" s="316"/>
      <c r="AK36" s="316" t="s">
        <v>194</v>
      </c>
      <c r="AL36" s="316"/>
      <c r="AM36" s="316"/>
      <c r="AN36" s="316"/>
      <c r="AO36" s="316" t="s">
        <v>206</v>
      </c>
      <c r="AP36" s="316"/>
      <c r="AQ36" s="316"/>
      <c r="AR36" s="316"/>
      <c r="AS36" s="316" t="s">
        <v>205</v>
      </c>
      <c r="AT36" s="316"/>
      <c r="AU36" s="316"/>
      <c r="AV36" s="316"/>
      <c r="AW36" s="316" t="s">
        <v>194</v>
      </c>
      <c r="AX36" s="316"/>
      <c r="AY36" s="316"/>
      <c r="AZ36" s="316"/>
      <c r="BA36" s="152"/>
      <c r="BB36" s="24"/>
      <c r="BC36" s="24"/>
      <c r="BD36" s="13"/>
      <c r="BE36" s="13"/>
      <c r="BF36" s="13"/>
      <c r="BG36" s="26"/>
      <c r="BH36" s="26"/>
    </row>
    <row r="37" spans="1:60" s="17" customFormat="1">
      <c r="A37" s="115"/>
      <c r="B37" s="322">
        <v>1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v>2</v>
      </c>
      <c r="P37" s="322"/>
      <c r="Q37" s="316">
        <v>3</v>
      </c>
      <c r="R37" s="316"/>
      <c r="S37" s="316"/>
      <c r="T37" s="316"/>
      <c r="U37" s="316">
        <v>4</v>
      </c>
      <c r="V37" s="316"/>
      <c r="W37" s="316"/>
      <c r="X37" s="316"/>
      <c r="Y37" s="316">
        <v>5</v>
      </c>
      <c r="Z37" s="316"/>
      <c r="AA37" s="316"/>
      <c r="AB37" s="316"/>
      <c r="AC37" s="316">
        <v>6</v>
      </c>
      <c r="AD37" s="316"/>
      <c r="AE37" s="316"/>
      <c r="AF37" s="316"/>
      <c r="AG37" s="316">
        <v>7</v>
      </c>
      <c r="AH37" s="316"/>
      <c r="AI37" s="316"/>
      <c r="AJ37" s="316"/>
      <c r="AK37" s="316">
        <v>8</v>
      </c>
      <c r="AL37" s="316"/>
      <c r="AM37" s="316"/>
      <c r="AN37" s="316"/>
      <c r="AO37" s="316">
        <v>9</v>
      </c>
      <c r="AP37" s="316"/>
      <c r="AQ37" s="316"/>
      <c r="AR37" s="316"/>
      <c r="AS37" s="316">
        <v>10</v>
      </c>
      <c r="AT37" s="316"/>
      <c r="AU37" s="316"/>
      <c r="AV37" s="316"/>
      <c r="AW37" s="316">
        <v>11</v>
      </c>
      <c r="AX37" s="316"/>
      <c r="AY37" s="316"/>
      <c r="AZ37" s="316"/>
      <c r="BA37" s="116"/>
      <c r="BB37" s="25"/>
      <c r="BC37" s="25"/>
      <c r="BD37" s="25"/>
      <c r="BE37" s="25"/>
      <c r="BF37" s="25"/>
      <c r="BG37" s="26"/>
      <c r="BH37" s="26"/>
    </row>
    <row r="38" spans="1:60" s="17" customFormat="1" ht="48.75" customHeight="1">
      <c r="A38" s="115"/>
      <c r="B38" s="423" t="s">
        <v>156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323" t="s">
        <v>117</v>
      </c>
      <c r="P38" s="323"/>
      <c r="Q38" s="315" t="s">
        <v>26</v>
      </c>
      <c r="R38" s="315"/>
      <c r="S38" s="315"/>
      <c r="T38" s="315"/>
      <c r="U38" s="315" t="s">
        <v>26</v>
      </c>
      <c r="V38" s="315"/>
      <c r="W38" s="315"/>
      <c r="X38" s="315"/>
      <c r="Y38" s="315"/>
      <c r="Z38" s="315"/>
      <c r="AA38" s="315"/>
      <c r="AB38" s="315"/>
      <c r="AC38" s="315" t="s">
        <v>26</v>
      </c>
      <c r="AD38" s="315"/>
      <c r="AE38" s="315"/>
      <c r="AF38" s="315"/>
      <c r="AG38" s="315" t="s">
        <v>26</v>
      </c>
      <c r="AH38" s="315"/>
      <c r="AI38" s="315"/>
      <c r="AJ38" s="315"/>
      <c r="AK38" s="315"/>
      <c r="AL38" s="315"/>
      <c r="AM38" s="315"/>
      <c r="AN38" s="315"/>
      <c r="AO38" s="315" t="s">
        <v>26</v>
      </c>
      <c r="AP38" s="315"/>
      <c r="AQ38" s="315"/>
      <c r="AR38" s="315"/>
      <c r="AS38" s="315" t="s">
        <v>26</v>
      </c>
      <c r="AT38" s="315"/>
      <c r="AU38" s="315"/>
      <c r="AV38" s="315"/>
      <c r="AW38" s="316"/>
      <c r="AX38" s="316"/>
      <c r="AY38" s="316"/>
      <c r="AZ38" s="316"/>
      <c r="BA38" s="116"/>
      <c r="BB38" s="25"/>
      <c r="BC38" s="25"/>
      <c r="BD38" s="25"/>
      <c r="BE38" s="25"/>
      <c r="BF38" s="25"/>
      <c r="BG38" s="26"/>
      <c r="BH38" s="26"/>
    </row>
    <row r="39" spans="1:60" s="17" customFormat="1" ht="18" customHeight="1">
      <c r="A39" s="115"/>
      <c r="B39" s="423" t="s">
        <v>557</v>
      </c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323" t="s">
        <v>151</v>
      </c>
      <c r="P39" s="323"/>
      <c r="Q39" s="315"/>
      <c r="R39" s="315"/>
      <c r="S39" s="315"/>
      <c r="T39" s="315"/>
      <c r="U39" s="315">
        <v>1</v>
      </c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6"/>
      <c r="AX39" s="316"/>
      <c r="AY39" s="316"/>
      <c r="AZ39" s="316"/>
      <c r="BA39" s="116"/>
      <c r="BB39" s="25"/>
      <c r="BC39" s="25"/>
      <c r="BD39" s="25"/>
      <c r="BE39" s="25"/>
      <c r="BF39" s="25"/>
      <c r="BG39" s="26"/>
      <c r="BH39" s="26"/>
    </row>
    <row r="40" spans="1:60" s="17" customFormat="1" ht="30.75" customHeight="1">
      <c r="A40" s="115"/>
      <c r="B40" s="423" t="s">
        <v>558</v>
      </c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323" t="s">
        <v>152</v>
      </c>
      <c r="P40" s="323"/>
      <c r="Q40" s="315"/>
      <c r="R40" s="315"/>
      <c r="S40" s="315"/>
      <c r="T40" s="315"/>
      <c r="U40" s="315">
        <v>1</v>
      </c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6"/>
      <c r="AX40" s="316"/>
      <c r="AY40" s="316"/>
      <c r="AZ40" s="316"/>
      <c r="BA40" s="116"/>
      <c r="BB40" s="25"/>
      <c r="BC40" s="25"/>
      <c r="BD40" s="25"/>
      <c r="BE40" s="25"/>
      <c r="BF40" s="25"/>
      <c r="BG40" s="26"/>
      <c r="BH40" s="26"/>
    </row>
    <row r="41" spans="1:60" s="17" customFormat="1" ht="18" customHeight="1">
      <c r="A41" s="115"/>
      <c r="B41" s="320" t="s">
        <v>80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1">
        <v>9000</v>
      </c>
      <c r="P41" s="321"/>
      <c r="Q41" s="315" t="s">
        <v>26</v>
      </c>
      <c r="R41" s="315"/>
      <c r="S41" s="315"/>
      <c r="T41" s="315"/>
      <c r="U41" s="315" t="s">
        <v>26</v>
      </c>
      <c r="V41" s="315"/>
      <c r="W41" s="315"/>
      <c r="X41" s="315"/>
      <c r="Y41" s="315"/>
      <c r="Z41" s="315"/>
      <c r="AA41" s="315"/>
      <c r="AB41" s="315"/>
      <c r="AC41" s="315" t="s">
        <v>26</v>
      </c>
      <c r="AD41" s="315"/>
      <c r="AE41" s="315"/>
      <c r="AF41" s="315"/>
      <c r="AG41" s="315" t="s">
        <v>26</v>
      </c>
      <c r="AH41" s="315"/>
      <c r="AI41" s="315"/>
      <c r="AJ41" s="315"/>
      <c r="AK41" s="315"/>
      <c r="AL41" s="315"/>
      <c r="AM41" s="315"/>
      <c r="AN41" s="315"/>
      <c r="AO41" s="315" t="s">
        <v>26</v>
      </c>
      <c r="AP41" s="315"/>
      <c r="AQ41" s="315"/>
      <c r="AR41" s="315"/>
      <c r="AS41" s="315" t="s">
        <v>26</v>
      </c>
      <c r="AT41" s="315"/>
      <c r="AU41" s="315"/>
      <c r="AV41" s="315"/>
      <c r="AW41" s="316"/>
      <c r="AX41" s="316"/>
      <c r="AY41" s="316"/>
      <c r="AZ41" s="316"/>
      <c r="BA41" s="153"/>
      <c r="BB41" s="19"/>
      <c r="BC41" s="19"/>
      <c r="BD41" s="19"/>
      <c r="BE41" s="19"/>
      <c r="BF41" s="19"/>
      <c r="BG41" s="26"/>
      <c r="BH41" s="26"/>
    </row>
    <row r="42" spans="1:60" s="8" customFormat="1" ht="15" customHeight="1">
      <c r="A42" s="114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20"/>
      <c r="T42" s="120"/>
      <c r="U42" s="121"/>
      <c r="V42" s="121"/>
      <c r="W42" s="121"/>
      <c r="X42" s="121"/>
      <c r="Y42" s="121"/>
      <c r="Z42" s="121"/>
      <c r="AA42" s="121"/>
      <c r="AB42" s="121"/>
      <c r="AC42" s="122"/>
      <c r="AD42" s="122"/>
      <c r="AE42" s="122"/>
      <c r="AF42" s="122"/>
      <c r="AG42" s="122"/>
      <c r="AH42" s="122"/>
      <c r="AI42" s="122"/>
      <c r="AJ42" s="122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14"/>
    </row>
    <row r="43" spans="1:60" s="8" customFormat="1" ht="27" hidden="1" customHeight="1">
      <c r="A43" s="114"/>
      <c r="B43" s="524" t="s">
        <v>237</v>
      </c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4"/>
      <c r="AP43" s="524"/>
      <c r="AQ43" s="524"/>
      <c r="AR43" s="524"/>
      <c r="AS43" s="524"/>
      <c r="AT43" s="524"/>
      <c r="AU43" s="524"/>
      <c r="AV43" s="524"/>
      <c r="AW43" s="524"/>
      <c r="AX43" s="524"/>
      <c r="AY43" s="524"/>
      <c r="AZ43" s="524"/>
      <c r="BA43" s="122"/>
    </row>
    <row r="44" spans="1:60" s="8" customFormat="1" ht="27" hidden="1" customHeight="1">
      <c r="A44" s="114"/>
      <c r="B44" s="524" t="s">
        <v>238</v>
      </c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524"/>
      <c r="AO44" s="524"/>
      <c r="AP44" s="524"/>
      <c r="AQ44" s="524"/>
      <c r="AR44" s="524"/>
      <c r="AS44" s="524"/>
      <c r="AT44" s="524"/>
      <c r="AU44" s="524"/>
      <c r="AV44" s="524"/>
      <c r="AW44" s="524"/>
      <c r="AX44" s="524"/>
      <c r="AY44" s="524"/>
      <c r="AZ44" s="524"/>
      <c r="BA44" s="122"/>
    </row>
    <row r="45" spans="1:60" s="8" customFormat="1" ht="27" hidden="1" customHeight="1">
      <c r="A45" s="114"/>
      <c r="B45" s="524" t="s">
        <v>239</v>
      </c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4"/>
      <c r="AR45" s="524"/>
      <c r="AS45" s="524"/>
      <c r="AT45" s="524"/>
      <c r="AU45" s="524"/>
      <c r="AV45" s="524"/>
      <c r="AW45" s="524"/>
      <c r="AX45" s="524"/>
      <c r="AY45" s="524"/>
      <c r="AZ45" s="524"/>
      <c r="BA45" s="122"/>
    </row>
    <row r="46" spans="1:60" s="8" customFormat="1" ht="27" hidden="1" customHeight="1">
      <c r="A46" s="114"/>
      <c r="B46" s="524" t="s">
        <v>240</v>
      </c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524"/>
      <c r="W46" s="524"/>
      <c r="X46" s="524"/>
      <c r="Y46" s="524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  <c r="AQ46" s="524"/>
      <c r="AR46" s="524"/>
      <c r="AS46" s="524"/>
      <c r="AT46" s="524"/>
      <c r="AU46" s="524"/>
      <c r="AV46" s="524"/>
      <c r="AW46" s="524"/>
      <c r="AX46" s="524"/>
      <c r="AY46" s="524"/>
      <c r="AZ46" s="524"/>
      <c r="BA46" s="122"/>
    </row>
    <row r="47" spans="1:60" s="8" customFormat="1" ht="27" hidden="1" customHeight="1">
      <c r="A47" s="114"/>
      <c r="B47" s="524" t="s">
        <v>241</v>
      </c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4"/>
      <c r="AO47" s="524"/>
      <c r="AP47" s="524"/>
      <c r="AQ47" s="524"/>
      <c r="AR47" s="524"/>
      <c r="AS47" s="524"/>
      <c r="AT47" s="524"/>
      <c r="AU47" s="524"/>
      <c r="AV47" s="524"/>
      <c r="AW47" s="524"/>
      <c r="AX47" s="524"/>
      <c r="AY47" s="524"/>
      <c r="AZ47" s="524"/>
      <c r="BA47" s="122"/>
    </row>
    <row r="48" spans="1:60" s="8" customFormat="1" ht="53.1" hidden="1" customHeight="1">
      <c r="A48" s="114"/>
      <c r="B48" s="524" t="s">
        <v>242</v>
      </c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4"/>
      <c r="AM48" s="524"/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122"/>
    </row>
    <row r="49" spans="1:53" s="8" customFormat="1" ht="27" hidden="1" customHeight="1">
      <c r="A49" s="114"/>
      <c r="B49" s="524" t="s">
        <v>243</v>
      </c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524"/>
      <c r="AS49" s="524"/>
      <c r="AT49" s="524"/>
      <c r="AU49" s="524"/>
      <c r="AV49" s="524"/>
      <c r="AW49" s="524"/>
      <c r="AX49" s="524"/>
      <c r="AY49" s="524"/>
      <c r="AZ49" s="524"/>
      <c r="BA49" s="122"/>
    </row>
    <row r="50" spans="1:53" s="8" customFormat="1" ht="53.1" hidden="1" customHeight="1">
      <c r="A50" s="114"/>
      <c r="B50" s="524" t="s">
        <v>244</v>
      </c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24"/>
      <c r="AP50" s="524"/>
      <c r="AQ50" s="524"/>
      <c r="AR50" s="524"/>
      <c r="AS50" s="524"/>
      <c r="AT50" s="524"/>
      <c r="AU50" s="524"/>
      <c r="AV50" s="524"/>
      <c r="AW50" s="524"/>
      <c r="AX50" s="524"/>
      <c r="AY50" s="524"/>
      <c r="AZ50" s="524"/>
      <c r="BA50" s="122"/>
    </row>
    <row r="51" spans="1:53" s="8" customFormat="1" ht="27" hidden="1" customHeight="1">
      <c r="A51" s="114"/>
      <c r="B51" s="524" t="s">
        <v>245</v>
      </c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4"/>
      <c r="AP51" s="524"/>
      <c r="AQ51" s="524"/>
      <c r="AR51" s="524"/>
      <c r="AS51" s="524"/>
      <c r="AT51" s="524"/>
      <c r="AU51" s="524"/>
      <c r="AV51" s="524"/>
      <c r="AW51" s="524"/>
      <c r="AX51" s="524"/>
      <c r="AY51" s="524"/>
      <c r="AZ51" s="524"/>
      <c r="BA51" s="122"/>
    </row>
    <row r="52" spans="1:53" s="8" customFormat="1" ht="53.1" hidden="1" customHeight="1">
      <c r="A52" s="114"/>
      <c r="B52" s="127"/>
      <c r="C52" s="127"/>
      <c r="D52" s="127"/>
      <c r="E52" s="127"/>
      <c r="F52" s="127"/>
      <c r="G52" s="127"/>
      <c r="H52" s="127"/>
      <c r="I52" s="127"/>
      <c r="J52" s="123"/>
      <c r="K52" s="123"/>
      <c r="L52" s="123"/>
      <c r="M52" s="123"/>
      <c r="N52" s="123"/>
      <c r="O52" s="123"/>
      <c r="P52" s="123"/>
      <c r="Q52" s="123"/>
      <c r="R52" s="126"/>
      <c r="S52" s="126"/>
      <c r="T52" s="126"/>
      <c r="U52" s="126"/>
      <c r="V52" s="126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</row>
    <row r="53" spans="1:53" s="8" customFormat="1" ht="15" customHeight="1">
      <c r="A53" s="114"/>
      <c r="B53" s="131"/>
      <c r="C53" s="364" t="s">
        <v>56</v>
      </c>
      <c r="D53" s="364"/>
      <c r="E53" s="364"/>
      <c r="F53" s="364"/>
      <c r="G53" s="364"/>
      <c r="H53" s="364"/>
      <c r="I53" s="131"/>
      <c r="J53" s="365" t="s">
        <v>520</v>
      </c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131"/>
      <c r="AA53" s="131"/>
      <c r="AB53" s="365"/>
      <c r="AC53" s="365"/>
      <c r="AD53" s="365"/>
      <c r="AE53" s="365"/>
      <c r="AF53" s="365"/>
      <c r="AG53" s="365"/>
      <c r="AH53" s="365"/>
      <c r="AI53" s="114"/>
      <c r="AJ53" s="114"/>
      <c r="AK53" s="365" t="s">
        <v>522</v>
      </c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122"/>
    </row>
    <row r="54" spans="1:53" s="15" customFormat="1" ht="18" customHeight="1">
      <c r="A54" s="114"/>
      <c r="B54" s="131"/>
      <c r="C54" s="364" t="s">
        <v>57</v>
      </c>
      <c r="D54" s="364"/>
      <c r="E54" s="364"/>
      <c r="F54" s="364"/>
      <c r="G54" s="364"/>
      <c r="H54" s="364"/>
      <c r="I54" s="131"/>
      <c r="J54" s="366" t="s">
        <v>58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132"/>
      <c r="AA54" s="132"/>
      <c r="AB54" s="366" t="s">
        <v>59</v>
      </c>
      <c r="AC54" s="366"/>
      <c r="AD54" s="366"/>
      <c r="AE54" s="366"/>
      <c r="AF54" s="366"/>
      <c r="AG54" s="366"/>
      <c r="AH54" s="366"/>
      <c r="AI54" s="133"/>
      <c r="AJ54" s="133"/>
      <c r="AK54" s="366" t="s">
        <v>60</v>
      </c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134"/>
    </row>
    <row r="55" spans="1:53" s="15" customFormat="1" ht="18" customHeight="1">
      <c r="A55" s="114"/>
      <c r="B55" s="131"/>
      <c r="C55" s="131"/>
      <c r="D55" s="131"/>
      <c r="E55" s="131"/>
      <c r="F55" s="131"/>
      <c r="G55" s="131"/>
      <c r="H55" s="131"/>
      <c r="I55" s="131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3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4"/>
    </row>
    <row r="56" spans="1:53" s="15" customFormat="1" ht="18" customHeight="1">
      <c r="A56" s="114"/>
      <c r="B56" s="131"/>
      <c r="C56" s="364" t="s">
        <v>61</v>
      </c>
      <c r="D56" s="364"/>
      <c r="E56" s="364"/>
      <c r="F56" s="364"/>
      <c r="G56" s="364"/>
      <c r="H56" s="364"/>
      <c r="I56" s="131"/>
      <c r="J56" s="469" t="s">
        <v>530</v>
      </c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132"/>
      <c r="AA56" s="132"/>
      <c r="AB56" s="469" t="s">
        <v>531</v>
      </c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133"/>
      <c r="AP56" s="133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134"/>
    </row>
    <row r="57" spans="1:53" s="15" customFormat="1" ht="18" customHeight="1">
      <c r="A57" s="134"/>
      <c r="B57" s="131"/>
      <c r="C57" s="471"/>
      <c r="D57" s="471"/>
      <c r="E57" s="471"/>
      <c r="F57" s="471"/>
      <c r="G57" s="471"/>
      <c r="H57" s="471"/>
      <c r="I57" s="131"/>
      <c r="J57" s="366" t="s">
        <v>58</v>
      </c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132"/>
      <c r="AA57" s="132"/>
      <c r="AB57" s="366" t="s">
        <v>62</v>
      </c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133"/>
      <c r="AP57" s="133"/>
      <c r="AQ57" s="366" t="s">
        <v>63</v>
      </c>
      <c r="AR57" s="366"/>
      <c r="AS57" s="366"/>
      <c r="AT57" s="366"/>
      <c r="AU57" s="366"/>
      <c r="AV57" s="366"/>
      <c r="AW57" s="366"/>
      <c r="AX57" s="366"/>
      <c r="AY57" s="366"/>
      <c r="AZ57" s="366"/>
      <c r="BA57" s="134"/>
    </row>
    <row r="58" spans="1:53" s="15" customFormat="1" ht="18" customHeight="1">
      <c r="A58" s="134"/>
      <c r="B58" s="131"/>
      <c r="C58" s="131"/>
      <c r="D58" s="131"/>
      <c r="E58" s="131"/>
      <c r="F58" s="131"/>
      <c r="G58" s="131"/>
      <c r="H58" s="131"/>
      <c r="I58" s="131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1"/>
      <c r="AA58" s="131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14"/>
      <c r="AP58" s="114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4"/>
    </row>
    <row r="59" spans="1:53" s="15" customFormat="1" ht="18" customHeight="1">
      <c r="A59" s="134"/>
      <c r="B59" s="114"/>
      <c r="C59" s="136" t="s">
        <v>64</v>
      </c>
      <c r="D59" s="466" t="s">
        <v>580</v>
      </c>
      <c r="E59" s="466"/>
      <c r="F59" s="131" t="s">
        <v>64</v>
      </c>
      <c r="G59" s="137"/>
      <c r="H59" s="466" t="s">
        <v>578</v>
      </c>
      <c r="I59" s="466"/>
      <c r="J59" s="466"/>
      <c r="K59" s="466"/>
      <c r="L59" s="466"/>
      <c r="M59" s="466"/>
      <c r="N59" s="138"/>
      <c r="O59" s="139"/>
      <c r="P59" s="140">
        <v>20</v>
      </c>
      <c r="Q59" s="467">
        <v>22</v>
      </c>
      <c r="R59" s="467"/>
      <c r="S59" s="131" t="s">
        <v>65</v>
      </c>
      <c r="T59" s="138"/>
      <c r="U59" s="138"/>
      <c r="V59" s="138"/>
      <c r="W59" s="138"/>
      <c r="X59" s="114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14"/>
      <c r="AW59" s="114"/>
      <c r="AX59" s="114"/>
      <c r="AY59" s="114"/>
      <c r="AZ59" s="114"/>
      <c r="BA59" s="134"/>
    </row>
    <row r="60" spans="1:53" s="15" customFormat="1" ht="18" customHeight="1">
      <c r="A60" s="134"/>
      <c r="B60" s="114"/>
      <c r="C60" s="114"/>
      <c r="D60" s="468"/>
      <c r="E60" s="468"/>
      <c r="F60" s="114"/>
      <c r="G60" s="114"/>
      <c r="H60" s="468"/>
      <c r="I60" s="468"/>
      <c r="J60" s="468"/>
      <c r="K60" s="468"/>
      <c r="L60" s="468"/>
      <c r="M60" s="468"/>
      <c r="N60" s="114"/>
      <c r="O60" s="114"/>
      <c r="P60" s="114"/>
      <c r="Q60" s="468"/>
      <c r="R60" s="468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</row>
    <row r="61" spans="1:53" s="11" customFormat="1" ht="18" customHeight="1">
      <c r="A61" s="134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4"/>
    </row>
  </sheetData>
  <mergeCells count="178">
    <mergeCell ref="D60:E60"/>
    <mergeCell ref="H60:M60"/>
    <mergeCell ref="Q60:R60"/>
    <mergeCell ref="B45:AZ45"/>
    <mergeCell ref="B46:AZ46"/>
    <mergeCell ref="B47:AZ47"/>
    <mergeCell ref="B48:AZ48"/>
    <mergeCell ref="B49:AZ49"/>
    <mergeCell ref="B50:AZ50"/>
    <mergeCell ref="B51:AZ51"/>
    <mergeCell ref="C53:H53"/>
    <mergeCell ref="J53:Y53"/>
    <mergeCell ref="AB53:AH53"/>
    <mergeCell ref="AK53:AZ53"/>
    <mergeCell ref="C54:H54"/>
    <mergeCell ref="J54:Y54"/>
    <mergeCell ref="AB54:AH54"/>
    <mergeCell ref="AK54:AZ54"/>
    <mergeCell ref="C56:H56"/>
    <mergeCell ref="J56:Y56"/>
    <mergeCell ref="AB56:AN56"/>
    <mergeCell ref="AQ56:AZ56"/>
    <mergeCell ref="B44:AZ44"/>
    <mergeCell ref="B15:Y15"/>
    <mergeCell ref="C57:H57"/>
    <mergeCell ref="J57:Y57"/>
    <mergeCell ref="AB57:AN57"/>
    <mergeCell ref="AQ57:AZ57"/>
    <mergeCell ref="D59:E59"/>
    <mergeCell ref="H59:M59"/>
    <mergeCell ref="Q59:R59"/>
    <mergeCell ref="AC20:AJ20"/>
    <mergeCell ref="AK20:AR20"/>
    <mergeCell ref="AS20:AZ20"/>
    <mergeCell ref="B22:AZ22"/>
    <mergeCell ref="B19:Y19"/>
    <mergeCell ref="A23:AZ23"/>
    <mergeCell ref="Z15:AB15"/>
    <mergeCell ref="Z16:AB16"/>
    <mergeCell ref="B43:AZ43"/>
    <mergeCell ref="B33:AZ33"/>
    <mergeCell ref="Z19:AB19"/>
    <mergeCell ref="AC19:AJ19"/>
    <mergeCell ref="AK19:AR19"/>
    <mergeCell ref="AS19:AZ19"/>
    <mergeCell ref="B20:Y20"/>
    <mergeCell ref="AS11:AZ12"/>
    <mergeCell ref="B13:Y13"/>
    <mergeCell ref="Z13:AB13"/>
    <mergeCell ref="AC13:AJ13"/>
    <mergeCell ref="AK13:AR13"/>
    <mergeCell ref="AS13:AZ13"/>
    <mergeCell ref="A1:AZ1"/>
    <mergeCell ref="L3:AZ3"/>
    <mergeCell ref="L4:AZ4"/>
    <mergeCell ref="L5:AZ5"/>
    <mergeCell ref="B8:AB8"/>
    <mergeCell ref="B10:Y12"/>
    <mergeCell ref="Z10:AB12"/>
    <mergeCell ref="AC10:AZ10"/>
    <mergeCell ref="AC11:AJ12"/>
    <mergeCell ref="AK11:AR12"/>
    <mergeCell ref="A3:K3"/>
    <mergeCell ref="AW39:AZ39"/>
    <mergeCell ref="Z20:AB20"/>
    <mergeCell ref="B14:Y14"/>
    <mergeCell ref="Z14:AB14"/>
    <mergeCell ref="AC14:AJ14"/>
    <mergeCell ref="AK14:AR14"/>
    <mergeCell ref="AS14:AZ14"/>
    <mergeCell ref="B32:AZ32"/>
    <mergeCell ref="AW40:AZ40"/>
    <mergeCell ref="Q39:T39"/>
    <mergeCell ref="U39:X39"/>
    <mergeCell ref="Y39:AB39"/>
    <mergeCell ref="AC39:AF39"/>
    <mergeCell ref="AG39:AJ39"/>
    <mergeCell ref="AK39:AN39"/>
    <mergeCell ref="Q35:AB35"/>
    <mergeCell ref="AC35:AN35"/>
    <mergeCell ref="AO35:AZ35"/>
    <mergeCell ref="Q36:T36"/>
    <mergeCell ref="U36:X36"/>
    <mergeCell ref="Y36:AB36"/>
    <mergeCell ref="AC36:AF36"/>
    <mergeCell ref="AG36:AJ36"/>
    <mergeCell ref="AK36:AN36"/>
    <mergeCell ref="AW36:AZ36"/>
    <mergeCell ref="AO37:AR37"/>
    <mergeCell ref="AS37:AV37"/>
    <mergeCell ref="AW37:AZ37"/>
    <mergeCell ref="Q38:T38"/>
    <mergeCell ref="U38:X38"/>
    <mergeCell ref="Y38:AB38"/>
    <mergeCell ref="AC38:AF38"/>
    <mergeCell ref="AG38:AJ38"/>
    <mergeCell ref="AK38:AN38"/>
    <mergeCell ref="AO38:AR38"/>
    <mergeCell ref="AS38:AV38"/>
    <mergeCell ref="AW38:AZ38"/>
    <mergeCell ref="Q37:T37"/>
    <mergeCell ref="U37:X37"/>
    <mergeCell ref="Y37:AB37"/>
    <mergeCell ref="AC37:AF37"/>
    <mergeCell ref="AG37:AJ37"/>
    <mergeCell ref="AK37:AN37"/>
    <mergeCell ref="AO36:AR36"/>
    <mergeCell ref="Y40:AB40"/>
    <mergeCell ref="AC40:AF40"/>
    <mergeCell ref="AG40:AJ40"/>
    <mergeCell ref="AK40:AN40"/>
    <mergeCell ref="AO40:AR40"/>
    <mergeCell ref="AS40:AV40"/>
    <mergeCell ref="Z18:AB18"/>
    <mergeCell ref="B18:Y18"/>
    <mergeCell ref="AO39:AR39"/>
    <mergeCell ref="AS36:AV36"/>
    <mergeCell ref="AS39:AV39"/>
    <mergeCell ref="B17:Y17"/>
    <mergeCell ref="B41:N41"/>
    <mergeCell ref="O41:P41"/>
    <mergeCell ref="AO41:AR41"/>
    <mergeCell ref="AS41:AV41"/>
    <mergeCell ref="AW41:AZ41"/>
    <mergeCell ref="Q41:T41"/>
    <mergeCell ref="U41:X41"/>
    <mergeCell ref="Y41:AB41"/>
    <mergeCell ref="AC41:AF41"/>
    <mergeCell ref="AG41:AJ41"/>
    <mergeCell ref="AK41:AN41"/>
    <mergeCell ref="B35:N36"/>
    <mergeCell ref="O35:P36"/>
    <mergeCell ref="B37:N37"/>
    <mergeCell ref="O37:P37"/>
    <mergeCell ref="B38:N38"/>
    <mergeCell ref="O38:P38"/>
    <mergeCell ref="B39:N39"/>
    <mergeCell ref="O39:P39"/>
    <mergeCell ref="B40:N40"/>
    <mergeCell ref="O40:P40"/>
    <mergeCell ref="Q40:T40"/>
    <mergeCell ref="U40:X40"/>
    <mergeCell ref="B16:Y16"/>
    <mergeCell ref="B30:Y30"/>
    <mergeCell ref="Z30:AB30"/>
    <mergeCell ref="AC30:AJ30"/>
    <mergeCell ref="AK30:AR30"/>
    <mergeCell ref="AS30:AZ30"/>
    <mergeCell ref="B24:AZ24"/>
    <mergeCell ref="B25:Y27"/>
    <mergeCell ref="Z25:AB27"/>
    <mergeCell ref="AC25:AZ25"/>
    <mergeCell ref="AC26:AJ27"/>
    <mergeCell ref="AK26:AR27"/>
    <mergeCell ref="AS26:AZ27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Z17:AB17"/>
    <mergeCell ref="AC15:AJ15"/>
    <mergeCell ref="AC16:AJ16"/>
    <mergeCell ref="AC17:AJ17"/>
    <mergeCell ref="AC18:AJ18"/>
    <mergeCell ref="AK15:AR15"/>
    <mergeCell ref="AK16:AR16"/>
    <mergeCell ref="AK17:AR17"/>
    <mergeCell ref="AK18:AR18"/>
    <mergeCell ref="AS15:AZ15"/>
    <mergeCell ref="AS16:AZ16"/>
    <mergeCell ref="AS17:AZ17"/>
    <mergeCell ref="AS18:AZ18"/>
  </mergeCells>
  <pageMargins left="0.70866141732283472" right="0.39370078740157483" top="0.59055118110236227" bottom="0.59055118110236227" header="0.31496062992125984" footer="0"/>
  <pageSetup paperSize="8" scale="68" fitToHeight="0" orientation="landscape" r:id="rId1"/>
  <rowBreaks count="1" manualBreakCount="1">
    <brk id="31" max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243"/>
  <sheetViews>
    <sheetView tabSelected="1" topLeftCell="A13" zoomScaleSheetLayoutView="100" workbookViewId="0">
      <selection activeCell="B24" sqref="B24:BJ24"/>
    </sheetView>
  </sheetViews>
  <sheetFormatPr defaultColWidth="0.85546875" defaultRowHeight="15"/>
  <cols>
    <col min="1" max="1" width="1.42578125" style="111" customWidth="1"/>
    <col min="2" max="5" width="3.85546875" style="111" customWidth="1"/>
    <col min="6" max="6" width="10.140625" style="111" customWidth="1"/>
    <col min="7" max="7" width="3.85546875" style="111" customWidth="1"/>
    <col min="8" max="8" width="9.42578125" style="111" customWidth="1"/>
    <col min="9" max="9" width="7.28515625" style="111" customWidth="1"/>
    <col min="10" max="10" width="5.28515625" style="111" customWidth="1"/>
    <col min="11" max="11" width="3.85546875" style="111" customWidth="1"/>
    <col min="12" max="12" width="4.28515625" style="111" customWidth="1"/>
    <col min="13" max="13" width="3.85546875" style="111" customWidth="1"/>
    <col min="14" max="14" width="4.42578125" style="111" customWidth="1"/>
    <col min="15" max="42" width="3.85546875" style="111" customWidth="1"/>
    <col min="43" max="43" width="2.28515625" style="111" customWidth="1"/>
    <col min="44" max="45" width="3.85546875" style="111" customWidth="1"/>
    <col min="46" max="46" width="6.140625" style="111" customWidth="1"/>
    <col min="47" max="52" width="3.85546875" style="111" customWidth="1"/>
    <col min="53" max="54" width="2" style="111" bestFit="1" customWidth="1"/>
    <col min="55" max="16384" width="0.85546875" style="20"/>
  </cols>
  <sheetData>
    <row r="1" spans="1:54" s="32" customFormat="1" ht="1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11"/>
      <c r="BB1" s="111"/>
    </row>
    <row r="2" spans="1:54" ht="49.5" customHeight="1">
      <c r="A2" s="430" t="s">
        <v>601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</row>
    <row r="3" spans="1:54" s="21" customFormat="1" ht="0.7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</row>
    <row r="4" spans="1:54" ht="15" customHeight="1">
      <c r="A4" s="436" t="s">
        <v>207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360" t="s">
        <v>532</v>
      </c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</row>
    <row r="5" spans="1:54" ht="1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432" t="s">
        <v>546</v>
      </c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33"/>
      <c r="AZ5" s="433"/>
    </row>
    <row r="6" spans="1:54" ht="1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434" t="s">
        <v>1</v>
      </c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</row>
    <row r="7" spans="1:54" s="21" customFormat="1" ht="15" customHeight="1">
      <c r="A7" s="109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 t="s">
        <v>184</v>
      </c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08"/>
      <c r="BB7" s="108"/>
    </row>
    <row r="8" spans="1:54" ht="15" customHeight="1"/>
    <row r="9" spans="1:54" s="22" customFormat="1">
      <c r="A9" s="114"/>
      <c r="B9" s="435" t="s">
        <v>98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435"/>
      <c r="AO9" s="435"/>
      <c r="AP9" s="435"/>
      <c r="AQ9" s="435"/>
      <c r="AR9" s="435"/>
      <c r="AS9" s="435"/>
      <c r="AT9" s="113"/>
      <c r="AU9" s="113"/>
      <c r="AV9" s="113"/>
      <c r="AW9" s="113"/>
      <c r="AX9" s="113"/>
      <c r="AY9" s="113"/>
      <c r="AZ9" s="113"/>
      <c r="BA9" s="114"/>
      <c r="BB9" s="114"/>
    </row>
    <row r="10" spans="1:54" s="22" customFormat="1" ht="8.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s="22" customFormat="1" ht="21.75" customHeight="1">
      <c r="A11" s="114"/>
      <c r="B11" s="316" t="s">
        <v>3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 t="s">
        <v>66</v>
      </c>
      <c r="AA11" s="316"/>
      <c r="AB11" s="316"/>
      <c r="AC11" s="316" t="s">
        <v>5</v>
      </c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114"/>
      <c r="BB11" s="114"/>
    </row>
    <row r="12" spans="1:54" s="22" customFormat="1" ht="18.75" customHeight="1">
      <c r="A12" s="114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 t="s">
        <v>581</v>
      </c>
      <c r="AD12" s="316"/>
      <c r="AE12" s="316"/>
      <c r="AF12" s="316"/>
      <c r="AG12" s="316"/>
      <c r="AH12" s="316"/>
      <c r="AI12" s="316" t="s">
        <v>582</v>
      </c>
      <c r="AJ12" s="316"/>
      <c r="AK12" s="316"/>
      <c r="AL12" s="316"/>
      <c r="AM12" s="316"/>
      <c r="AN12" s="316"/>
      <c r="AO12" s="316" t="s">
        <v>583</v>
      </c>
      <c r="AP12" s="316"/>
      <c r="AQ12" s="316"/>
      <c r="AR12" s="316"/>
      <c r="AS12" s="316"/>
      <c r="AT12" s="316"/>
      <c r="AU12" s="316" t="s">
        <v>407</v>
      </c>
      <c r="AV12" s="316"/>
      <c r="AW12" s="316"/>
      <c r="AX12" s="316"/>
      <c r="AY12" s="316"/>
      <c r="AZ12" s="316"/>
      <c r="BA12" s="114"/>
      <c r="BB12" s="114"/>
    </row>
    <row r="13" spans="1:54" s="22" customFormat="1" ht="42" customHeight="1">
      <c r="A13" s="114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114"/>
      <c r="BB13" s="114"/>
    </row>
    <row r="14" spans="1:54" s="10" customFormat="1" ht="15" customHeight="1">
      <c r="A14" s="112"/>
      <c r="B14" s="336">
        <v>1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 t="s">
        <v>69</v>
      </c>
      <c r="AA14" s="336"/>
      <c r="AB14" s="336"/>
      <c r="AC14" s="336" t="s">
        <v>9</v>
      </c>
      <c r="AD14" s="336"/>
      <c r="AE14" s="336"/>
      <c r="AF14" s="336"/>
      <c r="AG14" s="336"/>
      <c r="AH14" s="336"/>
      <c r="AI14" s="336" t="s">
        <v>10</v>
      </c>
      <c r="AJ14" s="336"/>
      <c r="AK14" s="336"/>
      <c r="AL14" s="336"/>
      <c r="AM14" s="336"/>
      <c r="AN14" s="336"/>
      <c r="AO14" s="336" t="s">
        <v>11</v>
      </c>
      <c r="AP14" s="336"/>
      <c r="AQ14" s="336"/>
      <c r="AR14" s="336"/>
      <c r="AS14" s="336"/>
      <c r="AT14" s="336"/>
      <c r="AU14" s="336" t="s">
        <v>12</v>
      </c>
      <c r="AV14" s="336"/>
      <c r="AW14" s="336"/>
      <c r="AX14" s="336"/>
      <c r="AY14" s="336"/>
      <c r="AZ14" s="336"/>
      <c r="BA14" s="116"/>
      <c r="BB14" s="112"/>
    </row>
    <row r="15" spans="1:54" s="10" customFormat="1" ht="18.75" customHeight="1">
      <c r="A15" s="112"/>
      <c r="B15" s="523" t="s">
        <v>285</v>
      </c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393" t="s">
        <v>117</v>
      </c>
      <c r="AA15" s="393"/>
      <c r="AB15" s="393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116"/>
      <c r="BB15" s="112"/>
    </row>
    <row r="16" spans="1:54" s="10" customFormat="1" ht="30.75" customHeight="1">
      <c r="A16" s="112"/>
      <c r="B16" s="523" t="s">
        <v>286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393" t="s">
        <v>119</v>
      </c>
      <c r="AA16" s="393"/>
      <c r="AB16" s="393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116"/>
      <c r="BB16" s="112"/>
    </row>
    <row r="17" spans="1:62" s="10" customFormat="1" ht="18" customHeight="1">
      <c r="A17" s="112"/>
      <c r="B17" s="547" t="s">
        <v>339</v>
      </c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393" t="s">
        <v>131</v>
      </c>
      <c r="AA17" s="393"/>
      <c r="AB17" s="393"/>
      <c r="AC17" s="316">
        <v>6509267.0300000003</v>
      </c>
      <c r="AD17" s="316"/>
      <c r="AE17" s="316"/>
      <c r="AF17" s="316"/>
      <c r="AG17" s="316"/>
      <c r="AH17" s="316"/>
      <c r="AI17" s="316">
        <v>5745840.7400000002</v>
      </c>
      <c r="AJ17" s="316"/>
      <c r="AK17" s="316"/>
      <c r="AL17" s="316"/>
      <c r="AM17" s="316"/>
      <c r="AN17" s="316"/>
      <c r="AO17" s="316">
        <v>5695840.7400000002</v>
      </c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112"/>
      <c r="BB17" s="112"/>
    </row>
    <row r="18" spans="1:62" s="10" customFormat="1" ht="15.75">
      <c r="A18" s="112"/>
      <c r="B18" s="523" t="s">
        <v>287</v>
      </c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393" t="s">
        <v>135</v>
      </c>
      <c r="AA18" s="393"/>
      <c r="AB18" s="393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112"/>
      <c r="BB18" s="112"/>
    </row>
    <row r="19" spans="1:62" s="10" customFormat="1" ht="30" customHeight="1">
      <c r="A19" s="112"/>
      <c r="B19" s="523" t="s">
        <v>288</v>
      </c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393" t="s">
        <v>145</v>
      </c>
      <c r="AA19" s="393"/>
      <c r="AB19" s="393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112"/>
      <c r="BB19" s="112"/>
    </row>
    <row r="20" spans="1:62" s="11" customFormat="1" ht="18" customHeight="1">
      <c r="A20" s="114"/>
      <c r="B20" s="458" t="s">
        <v>320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393" t="s">
        <v>170</v>
      </c>
      <c r="AA20" s="393"/>
      <c r="AB20" s="393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114"/>
      <c r="BB20" s="114"/>
    </row>
    <row r="21" spans="1:62" s="8" customFormat="1" ht="18" customHeight="1">
      <c r="A21" s="114"/>
      <c r="B21" s="330" t="s">
        <v>54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93" t="s">
        <v>138</v>
      </c>
      <c r="AA21" s="393"/>
      <c r="AB21" s="393"/>
      <c r="AC21" s="316">
        <f>SUM(AC17:AC20)</f>
        <v>6509267.0300000003</v>
      </c>
      <c r="AD21" s="316"/>
      <c r="AE21" s="316"/>
      <c r="AF21" s="316"/>
      <c r="AG21" s="316"/>
      <c r="AH21" s="316"/>
      <c r="AI21" s="316">
        <f>SUM(AI17:AI20)</f>
        <v>5745840.7400000002</v>
      </c>
      <c r="AJ21" s="316"/>
      <c r="AK21" s="316"/>
      <c r="AL21" s="316"/>
      <c r="AM21" s="316"/>
      <c r="AN21" s="316"/>
      <c r="AO21" s="316">
        <f>SUM(AO17:AO20)</f>
        <v>5695840.7400000002</v>
      </c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114"/>
      <c r="BB21" s="114"/>
    </row>
    <row r="22" spans="1:62" s="246" customFormat="1" ht="11.25" customHeight="1">
      <c r="A22" s="112"/>
      <c r="B22" s="549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112"/>
      <c r="BB22" s="112"/>
    </row>
    <row r="23" spans="1:62" s="22" customFormat="1" ht="15" hidden="1" customHeight="1">
      <c r="A23" s="114"/>
      <c r="B23" s="230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114"/>
      <c r="BB23" s="114"/>
    </row>
    <row r="24" spans="1:62" s="22" customFormat="1" ht="18" customHeight="1">
      <c r="A24" s="114"/>
      <c r="B24" s="490" t="s">
        <v>326</v>
      </c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490"/>
      <c r="BI24" s="490"/>
      <c r="BJ24" s="490"/>
    </row>
    <row r="25" spans="1:62" s="22" customFormat="1" ht="7.5" hidden="1" customHeight="1">
      <c r="A25" s="114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/>
      <c r="V25" s="129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14"/>
      <c r="BB25" s="114"/>
    </row>
    <row r="26" spans="1:62" s="22" customFormat="1" ht="24.75" customHeight="1">
      <c r="A26" s="115"/>
      <c r="B26" s="316" t="s">
        <v>112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 t="s">
        <v>99</v>
      </c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 t="s">
        <v>196</v>
      </c>
      <c r="X26" s="316"/>
      <c r="Y26" s="316"/>
      <c r="Z26" s="316" t="s">
        <v>233</v>
      </c>
      <c r="AA26" s="316"/>
      <c r="AB26" s="316"/>
      <c r="AC26" s="316"/>
      <c r="AD26" s="316"/>
      <c r="AE26" s="316"/>
      <c r="AF26" s="316"/>
      <c r="AG26" s="316" t="s">
        <v>66</v>
      </c>
      <c r="AH26" s="316"/>
      <c r="AI26" s="316"/>
      <c r="AJ26" s="316" t="s">
        <v>54</v>
      </c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115"/>
      <c r="BB26" s="114"/>
    </row>
    <row r="27" spans="1:62" s="22" customFormat="1" ht="99.95" customHeight="1">
      <c r="A27" s="1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 t="s">
        <v>100</v>
      </c>
      <c r="M27" s="316"/>
      <c r="N27" s="316"/>
      <c r="O27" s="316"/>
      <c r="P27" s="316" t="s">
        <v>101</v>
      </c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 t="s">
        <v>496</v>
      </c>
      <c r="AK27" s="316"/>
      <c r="AL27" s="316"/>
      <c r="AM27" s="316"/>
      <c r="AN27" s="548" t="s">
        <v>497</v>
      </c>
      <c r="AO27" s="548"/>
      <c r="AP27" s="548"/>
      <c r="AQ27" s="548"/>
      <c r="AR27" s="316" t="s">
        <v>523</v>
      </c>
      <c r="AS27" s="316"/>
      <c r="AT27" s="316"/>
      <c r="AU27" s="316"/>
      <c r="AV27" s="316" t="s">
        <v>195</v>
      </c>
      <c r="AW27" s="316"/>
      <c r="AX27" s="316"/>
      <c r="AY27" s="316"/>
      <c r="AZ27" s="316"/>
      <c r="BA27" s="115"/>
      <c r="BB27" s="114"/>
    </row>
    <row r="28" spans="1:62" s="22" customFormat="1" ht="6.75" customHeight="1">
      <c r="A28" s="115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548"/>
      <c r="AO28" s="548"/>
      <c r="AP28" s="548"/>
      <c r="AQ28" s="548"/>
      <c r="AR28" s="316"/>
      <c r="AS28" s="316"/>
      <c r="AT28" s="316"/>
      <c r="AU28" s="316"/>
      <c r="AV28" s="316"/>
      <c r="AW28" s="316"/>
      <c r="AX28" s="316"/>
      <c r="AY28" s="316"/>
      <c r="AZ28" s="316"/>
      <c r="BA28" s="115"/>
      <c r="BB28" s="114"/>
    </row>
    <row r="29" spans="1:62" s="22" customFormat="1" ht="15" customHeight="1">
      <c r="A29" s="115"/>
      <c r="B29" s="336" t="s">
        <v>102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 t="s">
        <v>69</v>
      </c>
      <c r="M29" s="336"/>
      <c r="N29" s="336"/>
      <c r="O29" s="336"/>
      <c r="P29" s="336" t="s">
        <v>9</v>
      </c>
      <c r="Q29" s="336"/>
      <c r="R29" s="336"/>
      <c r="S29" s="336"/>
      <c r="T29" s="336"/>
      <c r="U29" s="336"/>
      <c r="V29" s="336"/>
      <c r="W29" s="336" t="s">
        <v>10</v>
      </c>
      <c r="X29" s="336"/>
      <c r="Y29" s="336"/>
      <c r="Z29" s="336" t="s">
        <v>11</v>
      </c>
      <c r="AA29" s="336"/>
      <c r="AB29" s="336"/>
      <c r="AC29" s="336"/>
      <c r="AD29" s="336"/>
      <c r="AE29" s="336"/>
      <c r="AF29" s="336"/>
      <c r="AG29" s="336" t="s">
        <v>12</v>
      </c>
      <c r="AH29" s="336"/>
      <c r="AI29" s="336"/>
      <c r="AJ29" s="336" t="s">
        <v>13</v>
      </c>
      <c r="AK29" s="336"/>
      <c r="AL29" s="336"/>
      <c r="AM29" s="336"/>
      <c r="AN29" s="336" t="s">
        <v>14</v>
      </c>
      <c r="AO29" s="336"/>
      <c r="AP29" s="336"/>
      <c r="AQ29" s="336"/>
      <c r="AR29" s="336" t="s">
        <v>15</v>
      </c>
      <c r="AS29" s="336"/>
      <c r="AT29" s="336"/>
      <c r="AU29" s="336"/>
      <c r="AV29" s="336" t="s">
        <v>16</v>
      </c>
      <c r="AW29" s="336"/>
      <c r="AX29" s="336"/>
      <c r="AY29" s="336"/>
      <c r="AZ29" s="336"/>
      <c r="BA29" s="115"/>
      <c r="BB29" s="114"/>
    </row>
    <row r="30" spans="1:62" s="22" customFormat="1" ht="18" customHeight="1">
      <c r="A30" s="115"/>
      <c r="B30" s="336" t="s">
        <v>22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21"/>
      <c r="M30" s="321"/>
      <c r="N30" s="321"/>
      <c r="O30" s="321"/>
      <c r="P30" s="336"/>
      <c r="Q30" s="336"/>
      <c r="R30" s="336"/>
      <c r="S30" s="336"/>
      <c r="T30" s="336"/>
      <c r="U30" s="336"/>
      <c r="V30" s="336"/>
      <c r="W30" s="336" t="s">
        <v>22</v>
      </c>
      <c r="X30" s="336"/>
      <c r="Y30" s="336"/>
      <c r="Z30" s="336"/>
      <c r="AA30" s="336"/>
      <c r="AB30" s="336"/>
      <c r="AC30" s="336"/>
      <c r="AD30" s="336"/>
      <c r="AE30" s="336"/>
      <c r="AF30" s="336"/>
      <c r="AG30" s="393" t="s">
        <v>151</v>
      </c>
      <c r="AH30" s="393"/>
      <c r="AI30" s="393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114"/>
      <c r="BB30" s="114"/>
    </row>
    <row r="31" spans="1:62" s="22" customFormat="1" ht="18" customHeight="1">
      <c r="A31" s="115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21"/>
      <c r="M31" s="321"/>
      <c r="N31" s="321"/>
      <c r="O31" s="321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93" t="s">
        <v>152</v>
      </c>
      <c r="AH31" s="393"/>
      <c r="AI31" s="393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114"/>
      <c r="BB31" s="114"/>
    </row>
    <row r="32" spans="1:62" s="22" customFormat="1" ht="18" customHeight="1">
      <c r="A32" s="115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1"/>
      <c r="M32" s="321"/>
      <c r="N32" s="321"/>
      <c r="O32" s="321"/>
      <c r="P32" s="336"/>
      <c r="Q32" s="336"/>
      <c r="R32" s="336"/>
      <c r="S32" s="336"/>
      <c r="T32" s="336"/>
      <c r="U32" s="336"/>
      <c r="V32" s="336"/>
      <c r="W32" s="551" t="s">
        <v>103</v>
      </c>
      <c r="X32" s="551"/>
      <c r="Y32" s="551"/>
      <c r="Z32" s="551"/>
      <c r="AA32" s="551"/>
      <c r="AB32" s="551"/>
      <c r="AC32" s="551"/>
      <c r="AD32" s="551"/>
      <c r="AE32" s="551"/>
      <c r="AF32" s="551"/>
      <c r="AG32" s="393" t="s">
        <v>140</v>
      </c>
      <c r="AH32" s="393"/>
      <c r="AI32" s="393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114"/>
      <c r="BB32" s="114"/>
    </row>
    <row r="33" spans="1:74" s="22" customFormat="1" ht="18" customHeight="1">
      <c r="A33" s="115"/>
      <c r="B33" s="336" t="s">
        <v>22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21"/>
      <c r="M33" s="321"/>
      <c r="N33" s="321"/>
      <c r="O33" s="321"/>
      <c r="P33" s="336"/>
      <c r="Q33" s="336"/>
      <c r="R33" s="336"/>
      <c r="S33" s="336"/>
      <c r="T33" s="336"/>
      <c r="U33" s="336"/>
      <c r="V33" s="336"/>
      <c r="W33" s="336" t="s">
        <v>22</v>
      </c>
      <c r="X33" s="336"/>
      <c r="Y33" s="336"/>
      <c r="Z33" s="336"/>
      <c r="AA33" s="336"/>
      <c r="AB33" s="336"/>
      <c r="AC33" s="336"/>
      <c r="AD33" s="336"/>
      <c r="AE33" s="336"/>
      <c r="AF33" s="336"/>
      <c r="AG33" s="393" t="s">
        <v>153</v>
      </c>
      <c r="AH33" s="393"/>
      <c r="AI33" s="393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114"/>
      <c r="BB33" s="114"/>
    </row>
    <row r="34" spans="1:74" s="22" customFormat="1" ht="18" customHeight="1">
      <c r="A34" s="115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1"/>
      <c r="M34" s="321"/>
      <c r="N34" s="321"/>
      <c r="O34" s="321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93" t="s">
        <v>154</v>
      </c>
      <c r="AH34" s="393"/>
      <c r="AI34" s="393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114"/>
      <c r="BB34" s="114"/>
    </row>
    <row r="35" spans="1:74" s="22" customFormat="1" ht="18" customHeight="1">
      <c r="A35" s="115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21"/>
      <c r="M35" s="321"/>
      <c r="N35" s="321"/>
      <c r="O35" s="321"/>
      <c r="P35" s="336"/>
      <c r="Q35" s="336"/>
      <c r="R35" s="336"/>
      <c r="S35" s="336"/>
      <c r="T35" s="336"/>
      <c r="U35" s="336"/>
      <c r="V35" s="336"/>
      <c r="W35" s="551" t="s">
        <v>103</v>
      </c>
      <c r="X35" s="551"/>
      <c r="Y35" s="551"/>
      <c r="Z35" s="551"/>
      <c r="AA35" s="551"/>
      <c r="AB35" s="551"/>
      <c r="AC35" s="551"/>
      <c r="AD35" s="551"/>
      <c r="AE35" s="551"/>
      <c r="AF35" s="551"/>
      <c r="AG35" s="393" t="s">
        <v>139</v>
      </c>
      <c r="AH35" s="393"/>
      <c r="AI35" s="393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114"/>
      <c r="BB35" s="114"/>
    </row>
    <row r="36" spans="1:74" s="22" customFormat="1" ht="18" customHeight="1">
      <c r="A36" s="115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21"/>
      <c r="M36" s="321"/>
      <c r="N36" s="321"/>
      <c r="O36" s="321"/>
      <c r="P36" s="336"/>
      <c r="Q36" s="336"/>
      <c r="R36" s="336"/>
      <c r="S36" s="336"/>
      <c r="T36" s="336"/>
      <c r="U36" s="336"/>
      <c r="V36" s="336"/>
      <c r="W36" s="336" t="s">
        <v>22</v>
      </c>
      <c r="X36" s="336"/>
      <c r="Y36" s="336"/>
      <c r="Z36" s="336"/>
      <c r="AA36" s="336"/>
      <c r="AB36" s="336"/>
      <c r="AC36" s="336"/>
      <c r="AD36" s="336"/>
      <c r="AE36" s="336"/>
      <c r="AF36" s="336"/>
      <c r="AG36" s="393" t="s">
        <v>160</v>
      </c>
      <c r="AH36" s="393"/>
      <c r="AI36" s="393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114"/>
      <c r="BB36" s="114"/>
    </row>
    <row r="37" spans="1:74" s="22" customFormat="1" ht="18" customHeight="1">
      <c r="A37" s="115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21"/>
      <c r="M37" s="321"/>
      <c r="N37" s="321"/>
      <c r="O37" s="321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93" t="s">
        <v>343</v>
      </c>
      <c r="AH37" s="393"/>
      <c r="AI37" s="393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114"/>
      <c r="BB37" s="114"/>
    </row>
    <row r="38" spans="1:74" s="22" customFormat="1" ht="18" customHeight="1">
      <c r="A38" s="115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21"/>
      <c r="M38" s="321"/>
      <c r="N38" s="321"/>
      <c r="O38" s="321"/>
      <c r="P38" s="336"/>
      <c r="Q38" s="336"/>
      <c r="R38" s="336"/>
      <c r="S38" s="336"/>
      <c r="T38" s="336"/>
      <c r="U38" s="336"/>
      <c r="V38" s="336"/>
      <c r="W38" s="551" t="s">
        <v>103</v>
      </c>
      <c r="X38" s="551"/>
      <c r="Y38" s="551"/>
      <c r="Z38" s="551"/>
      <c r="AA38" s="551"/>
      <c r="AB38" s="551"/>
      <c r="AC38" s="551"/>
      <c r="AD38" s="551"/>
      <c r="AE38" s="551"/>
      <c r="AF38" s="551"/>
      <c r="AG38" s="393" t="s">
        <v>211</v>
      </c>
      <c r="AH38" s="393"/>
      <c r="AI38" s="393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114"/>
      <c r="BB38" s="114"/>
    </row>
    <row r="39" spans="1:74" s="22" customFormat="1" ht="18" customHeight="1">
      <c r="A39" s="114"/>
      <c r="B39" s="553" t="s">
        <v>54</v>
      </c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G39" s="315">
        <v>9009</v>
      </c>
      <c r="AH39" s="315"/>
      <c r="AI39" s="315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114"/>
      <c r="BB39" s="114"/>
      <c r="BV39" s="22" t="s">
        <v>22</v>
      </c>
    </row>
    <row r="40" spans="1:74" s="22" customFormat="1" ht="24.95" customHeight="1">
      <c r="A40" s="115"/>
      <c r="B40" s="316" t="s">
        <v>66</v>
      </c>
      <c r="C40" s="316"/>
      <c r="D40" s="316"/>
      <c r="E40" s="316" t="s">
        <v>7</v>
      </c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115"/>
      <c r="BB40" s="115"/>
      <c r="BC40" s="12"/>
      <c r="BD40" s="12"/>
      <c r="BE40" s="12"/>
      <c r="BF40" s="12"/>
      <c r="BG40" s="12"/>
      <c r="BH40" s="12"/>
    </row>
    <row r="41" spans="1:74" s="22" customFormat="1" ht="24.95" customHeight="1">
      <c r="A41" s="115"/>
      <c r="B41" s="316"/>
      <c r="C41" s="316"/>
      <c r="D41" s="316"/>
      <c r="E41" s="322" t="s">
        <v>104</v>
      </c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118"/>
      <c r="BB41" s="118"/>
      <c r="BC41" s="33"/>
      <c r="BD41" s="33"/>
      <c r="BE41" s="33"/>
      <c r="BF41" s="33"/>
      <c r="BG41" s="33"/>
      <c r="BH41" s="12"/>
    </row>
    <row r="42" spans="1:74" s="22" customFormat="1" ht="50.1" customHeight="1">
      <c r="A42" s="115"/>
      <c r="B42" s="316"/>
      <c r="C42" s="316"/>
      <c r="D42" s="316"/>
      <c r="E42" s="316" t="s">
        <v>344</v>
      </c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 t="s">
        <v>212</v>
      </c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118"/>
      <c r="BB42" s="118"/>
      <c r="BC42" s="33"/>
      <c r="BD42" s="33"/>
      <c r="BE42" s="33"/>
      <c r="BF42" s="33"/>
      <c r="BG42" s="33"/>
      <c r="BH42" s="12"/>
    </row>
    <row r="43" spans="1:74" s="22" customFormat="1" ht="60" customHeight="1">
      <c r="A43" s="115"/>
      <c r="B43" s="316"/>
      <c r="C43" s="316"/>
      <c r="D43" s="316"/>
      <c r="E43" s="316" t="s">
        <v>197</v>
      </c>
      <c r="F43" s="316"/>
      <c r="G43" s="316"/>
      <c r="H43" s="316"/>
      <c r="I43" s="316"/>
      <c r="J43" s="316"/>
      <c r="K43" s="316"/>
      <c r="L43" s="316"/>
      <c r="M43" s="316" t="s">
        <v>213</v>
      </c>
      <c r="N43" s="316"/>
      <c r="O43" s="316"/>
      <c r="P43" s="316"/>
      <c r="Q43" s="316"/>
      <c r="R43" s="316"/>
      <c r="S43" s="316"/>
      <c r="T43" s="316"/>
      <c r="U43" s="316" t="s">
        <v>209</v>
      </c>
      <c r="V43" s="316"/>
      <c r="W43" s="316"/>
      <c r="X43" s="316"/>
      <c r="Y43" s="316"/>
      <c r="Z43" s="316"/>
      <c r="AA43" s="316"/>
      <c r="AB43" s="316"/>
      <c r="AC43" s="316" t="s">
        <v>197</v>
      </c>
      <c r="AD43" s="316"/>
      <c r="AE43" s="316"/>
      <c r="AF43" s="316"/>
      <c r="AG43" s="316"/>
      <c r="AH43" s="316"/>
      <c r="AI43" s="316"/>
      <c r="AJ43" s="316"/>
      <c r="AK43" s="316" t="s">
        <v>213</v>
      </c>
      <c r="AL43" s="316"/>
      <c r="AM43" s="316"/>
      <c r="AN43" s="316"/>
      <c r="AO43" s="316"/>
      <c r="AP43" s="316"/>
      <c r="AQ43" s="316"/>
      <c r="AR43" s="316"/>
      <c r="AS43" s="316" t="s">
        <v>209</v>
      </c>
      <c r="AT43" s="316"/>
      <c r="AU43" s="316"/>
      <c r="AV43" s="316"/>
      <c r="AW43" s="316"/>
      <c r="AX43" s="316"/>
      <c r="AY43" s="316"/>
      <c r="AZ43" s="316"/>
      <c r="BA43" s="118"/>
      <c r="BB43" s="118"/>
      <c r="BC43" s="33"/>
      <c r="BD43" s="33"/>
      <c r="BE43" s="33"/>
      <c r="BF43" s="33"/>
      <c r="BG43" s="33"/>
      <c r="BH43" s="12"/>
    </row>
    <row r="44" spans="1:74" s="22" customFormat="1" ht="249.95" customHeight="1">
      <c r="A44" s="115"/>
      <c r="B44" s="316"/>
      <c r="C44" s="316"/>
      <c r="D44" s="316"/>
      <c r="E44" s="552" t="s">
        <v>586</v>
      </c>
      <c r="F44" s="552"/>
      <c r="G44" s="552" t="s">
        <v>585</v>
      </c>
      <c r="H44" s="552"/>
      <c r="I44" s="552" t="s">
        <v>588</v>
      </c>
      <c r="J44" s="552"/>
      <c r="K44" s="552" t="s">
        <v>232</v>
      </c>
      <c r="L44" s="552"/>
      <c r="M44" s="552" t="s">
        <v>586</v>
      </c>
      <c r="N44" s="552"/>
      <c r="O44" s="552" t="s">
        <v>585</v>
      </c>
      <c r="P44" s="552"/>
      <c r="Q44" s="552" t="s">
        <v>588</v>
      </c>
      <c r="R44" s="552"/>
      <c r="S44" s="552" t="s">
        <v>232</v>
      </c>
      <c r="T44" s="552"/>
      <c r="U44" s="552" t="s">
        <v>586</v>
      </c>
      <c r="V44" s="552"/>
      <c r="W44" s="552" t="s">
        <v>585</v>
      </c>
      <c r="X44" s="552"/>
      <c r="Y44" s="552" t="s">
        <v>588</v>
      </c>
      <c r="Z44" s="552"/>
      <c r="AA44" s="552" t="s">
        <v>232</v>
      </c>
      <c r="AB44" s="552"/>
      <c r="AC44" s="552" t="s">
        <v>586</v>
      </c>
      <c r="AD44" s="552"/>
      <c r="AE44" s="552" t="s">
        <v>585</v>
      </c>
      <c r="AF44" s="552"/>
      <c r="AG44" s="552" t="s">
        <v>599</v>
      </c>
      <c r="AH44" s="552"/>
      <c r="AI44" s="552" t="s">
        <v>232</v>
      </c>
      <c r="AJ44" s="552"/>
      <c r="AK44" s="552" t="s">
        <v>586</v>
      </c>
      <c r="AL44" s="552"/>
      <c r="AM44" s="552" t="s">
        <v>585</v>
      </c>
      <c r="AN44" s="552"/>
      <c r="AO44" s="552" t="s">
        <v>588</v>
      </c>
      <c r="AP44" s="552"/>
      <c r="AQ44" s="552" t="s">
        <v>208</v>
      </c>
      <c r="AR44" s="552"/>
      <c r="AS44" s="552" t="s">
        <v>586</v>
      </c>
      <c r="AT44" s="552"/>
      <c r="AU44" s="552" t="s">
        <v>585</v>
      </c>
      <c r="AV44" s="552"/>
      <c r="AW44" s="552" t="s">
        <v>588</v>
      </c>
      <c r="AX44" s="552"/>
      <c r="AY44" s="552" t="s">
        <v>232</v>
      </c>
      <c r="AZ44" s="552"/>
      <c r="BA44" s="118"/>
      <c r="BB44" s="118"/>
      <c r="BC44" s="33"/>
      <c r="BD44" s="33"/>
      <c r="BE44" s="33"/>
      <c r="BF44" s="33"/>
      <c r="BG44" s="33"/>
      <c r="BH44" s="12"/>
    </row>
    <row r="45" spans="1:74" s="22" customFormat="1" ht="15" customHeight="1">
      <c r="A45" s="115"/>
      <c r="B45" s="336" t="s">
        <v>12</v>
      </c>
      <c r="C45" s="336"/>
      <c r="D45" s="336"/>
      <c r="E45" s="316">
        <v>11</v>
      </c>
      <c r="F45" s="316"/>
      <c r="G45" s="316">
        <v>12</v>
      </c>
      <c r="H45" s="316"/>
      <c r="I45" s="316">
        <v>13</v>
      </c>
      <c r="J45" s="316"/>
      <c r="K45" s="316">
        <v>14</v>
      </c>
      <c r="L45" s="316"/>
      <c r="M45" s="316">
        <v>15</v>
      </c>
      <c r="N45" s="316"/>
      <c r="O45" s="316">
        <v>16</v>
      </c>
      <c r="P45" s="316"/>
      <c r="Q45" s="316">
        <v>17</v>
      </c>
      <c r="R45" s="316"/>
      <c r="S45" s="316">
        <v>18</v>
      </c>
      <c r="T45" s="316"/>
      <c r="U45" s="316">
        <v>19</v>
      </c>
      <c r="V45" s="316"/>
      <c r="W45" s="316">
        <v>20</v>
      </c>
      <c r="X45" s="316"/>
      <c r="Y45" s="316">
        <v>21</v>
      </c>
      <c r="Z45" s="316"/>
      <c r="AA45" s="316">
        <v>22</v>
      </c>
      <c r="AB45" s="316"/>
      <c r="AC45" s="316">
        <v>23</v>
      </c>
      <c r="AD45" s="316"/>
      <c r="AE45" s="316">
        <v>24</v>
      </c>
      <c r="AF45" s="316"/>
      <c r="AG45" s="316">
        <v>25</v>
      </c>
      <c r="AH45" s="316"/>
      <c r="AI45" s="316">
        <v>26</v>
      </c>
      <c r="AJ45" s="316"/>
      <c r="AK45" s="316">
        <v>27</v>
      </c>
      <c r="AL45" s="316"/>
      <c r="AM45" s="316">
        <v>28</v>
      </c>
      <c r="AN45" s="316"/>
      <c r="AO45" s="316">
        <v>29</v>
      </c>
      <c r="AP45" s="316"/>
      <c r="AQ45" s="316">
        <v>30</v>
      </c>
      <c r="AR45" s="316"/>
      <c r="AS45" s="316">
        <v>31</v>
      </c>
      <c r="AT45" s="316"/>
      <c r="AU45" s="316">
        <v>32</v>
      </c>
      <c r="AV45" s="316"/>
      <c r="AW45" s="316">
        <v>33</v>
      </c>
      <c r="AX45" s="316"/>
      <c r="AY45" s="316">
        <v>34</v>
      </c>
      <c r="AZ45" s="316"/>
      <c r="BA45" s="159"/>
      <c r="BB45" s="159"/>
      <c r="BC45" s="34"/>
      <c r="BD45" s="34"/>
      <c r="BE45" s="34"/>
      <c r="BF45" s="34"/>
      <c r="BG45" s="34"/>
      <c r="BH45" s="12"/>
    </row>
    <row r="46" spans="1:74" s="23" customFormat="1" ht="18" customHeight="1">
      <c r="A46" s="130"/>
      <c r="B46" s="393" t="s">
        <v>151</v>
      </c>
      <c r="C46" s="393"/>
      <c r="D46" s="393"/>
      <c r="E46" s="316">
        <v>28602</v>
      </c>
      <c r="F46" s="316"/>
      <c r="G46" s="316">
        <v>25602</v>
      </c>
      <c r="H46" s="316"/>
      <c r="I46" s="316">
        <v>25602</v>
      </c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118"/>
      <c r="BB46" s="118"/>
      <c r="BC46" s="13"/>
      <c r="BD46" s="13"/>
      <c r="BE46" s="13"/>
      <c r="BF46" s="13"/>
      <c r="BG46" s="13"/>
      <c r="BH46" s="31"/>
    </row>
    <row r="47" spans="1:74" s="263" customFormat="1" ht="18" customHeight="1">
      <c r="A47" s="162"/>
      <c r="B47" s="554" t="s">
        <v>140</v>
      </c>
      <c r="C47" s="554"/>
      <c r="D47" s="554"/>
      <c r="E47" s="542">
        <f>SUM(E46)</f>
        <v>28602</v>
      </c>
      <c r="F47" s="542"/>
      <c r="G47" s="542">
        <f>SUM(G46)</f>
        <v>25602</v>
      </c>
      <c r="H47" s="542"/>
      <c r="I47" s="542">
        <f>SUM(I46)</f>
        <v>25602</v>
      </c>
      <c r="J47" s="542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535"/>
      <c r="AD47" s="535"/>
      <c r="AE47" s="535"/>
      <c r="AF47" s="535"/>
      <c r="AG47" s="535"/>
      <c r="AH47" s="535"/>
      <c r="AI47" s="535"/>
      <c r="AJ47" s="535"/>
      <c r="AK47" s="535"/>
      <c r="AL47" s="535"/>
      <c r="AM47" s="535"/>
      <c r="AN47" s="535"/>
      <c r="AO47" s="535"/>
      <c r="AP47" s="535"/>
      <c r="AQ47" s="535"/>
      <c r="AR47" s="535"/>
      <c r="AS47" s="535"/>
      <c r="AT47" s="535"/>
      <c r="AU47" s="535"/>
      <c r="AV47" s="535"/>
      <c r="AW47" s="535"/>
      <c r="AX47" s="535"/>
      <c r="AY47" s="535"/>
      <c r="AZ47" s="535"/>
      <c r="BA47" s="260"/>
      <c r="BB47" s="260"/>
      <c r="BC47" s="261"/>
      <c r="BD47" s="261"/>
      <c r="BE47" s="261"/>
      <c r="BF47" s="261"/>
      <c r="BG47" s="261"/>
      <c r="BH47" s="262"/>
    </row>
    <row r="48" spans="1:74" s="23" customFormat="1" ht="18" customHeight="1">
      <c r="A48" s="130"/>
      <c r="B48" s="393" t="s">
        <v>153</v>
      </c>
      <c r="C48" s="393"/>
      <c r="D48" s="393"/>
      <c r="E48" s="410">
        <v>2035731</v>
      </c>
      <c r="F48" s="412"/>
      <c r="G48" s="410">
        <v>2077529</v>
      </c>
      <c r="H48" s="412"/>
      <c r="I48" s="410">
        <v>2077529</v>
      </c>
      <c r="J48" s="412"/>
      <c r="K48" s="410"/>
      <c r="L48" s="412"/>
      <c r="M48" s="410"/>
      <c r="N48" s="412"/>
      <c r="O48" s="410"/>
      <c r="P48" s="412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118"/>
      <c r="BB48" s="118"/>
      <c r="BC48" s="13"/>
      <c r="BD48" s="13"/>
      <c r="BE48" s="13"/>
      <c r="BF48" s="13"/>
      <c r="BG48" s="13"/>
      <c r="BH48" s="31"/>
    </row>
    <row r="49" spans="1:60" s="23" customFormat="1" ht="18" customHeight="1">
      <c r="A49" s="130"/>
      <c r="B49" s="393" t="s">
        <v>154</v>
      </c>
      <c r="C49" s="393"/>
      <c r="D49" s="393"/>
      <c r="E49" s="410">
        <v>978100</v>
      </c>
      <c r="F49" s="412"/>
      <c r="G49" s="410">
        <v>838100</v>
      </c>
      <c r="H49" s="412"/>
      <c r="I49" s="410">
        <v>838100</v>
      </c>
      <c r="J49" s="412"/>
      <c r="K49" s="410"/>
      <c r="L49" s="412"/>
      <c r="M49" s="410"/>
      <c r="N49" s="412"/>
      <c r="O49" s="410"/>
      <c r="P49" s="412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118"/>
      <c r="BB49" s="118"/>
      <c r="BC49" s="13"/>
      <c r="BD49" s="13"/>
      <c r="BE49" s="13"/>
      <c r="BF49" s="13"/>
      <c r="BG49" s="13"/>
      <c r="BH49" s="31"/>
    </row>
    <row r="50" spans="1:60" s="23" customFormat="1" ht="18" customHeight="1">
      <c r="A50" s="130"/>
      <c r="B50" s="393" t="s">
        <v>412</v>
      </c>
      <c r="C50" s="393"/>
      <c r="D50" s="393"/>
      <c r="E50" s="410">
        <v>56665</v>
      </c>
      <c r="F50" s="412"/>
      <c r="G50" s="410">
        <v>46665</v>
      </c>
      <c r="H50" s="412"/>
      <c r="I50" s="410">
        <v>46665</v>
      </c>
      <c r="J50" s="412"/>
      <c r="K50" s="410"/>
      <c r="L50" s="412"/>
      <c r="M50" s="410"/>
      <c r="N50" s="412"/>
      <c r="O50" s="410"/>
      <c r="P50" s="412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118"/>
      <c r="BB50" s="118"/>
      <c r="BC50" s="13"/>
      <c r="BD50" s="13"/>
      <c r="BE50" s="13"/>
      <c r="BF50" s="13"/>
      <c r="BG50" s="13"/>
      <c r="BH50" s="31"/>
    </row>
    <row r="51" spans="1:60" s="23" customFormat="1" ht="18" customHeight="1">
      <c r="A51" s="130"/>
      <c r="B51" s="393" t="s">
        <v>413</v>
      </c>
      <c r="C51" s="393"/>
      <c r="D51" s="393"/>
      <c r="E51" s="410">
        <v>98771</v>
      </c>
      <c r="F51" s="412"/>
      <c r="G51" s="410">
        <v>84747</v>
      </c>
      <c r="H51" s="412"/>
      <c r="I51" s="410">
        <v>84747</v>
      </c>
      <c r="J51" s="412"/>
      <c r="K51" s="410"/>
      <c r="L51" s="412"/>
      <c r="M51" s="410"/>
      <c r="N51" s="412"/>
      <c r="O51" s="410"/>
      <c r="P51" s="412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118"/>
      <c r="BB51" s="118"/>
      <c r="BC51" s="13"/>
      <c r="BD51" s="13"/>
      <c r="BE51" s="13"/>
      <c r="BF51" s="13"/>
      <c r="BG51" s="13"/>
      <c r="BH51" s="31"/>
    </row>
    <row r="52" spans="1:60" s="23" customFormat="1" ht="18" customHeight="1">
      <c r="A52" s="130"/>
      <c r="B52" s="393" t="s">
        <v>414</v>
      </c>
      <c r="C52" s="393"/>
      <c r="D52" s="393"/>
      <c r="E52" s="410">
        <v>49158</v>
      </c>
      <c r="F52" s="412"/>
      <c r="G52" s="410">
        <v>59158</v>
      </c>
      <c r="H52" s="412"/>
      <c r="I52" s="410">
        <v>59158</v>
      </c>
      <c r="J52" s="412"/>
      <c r="K52" s="410"/>
      <c r="L52" s="412"/>
      <c r="M52" s="410"/>
      <c r="N52" s="412"/>
      <c r="O52" s="410"/>
      <c r="P52" s="412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118"/>
      <c r="BB52" s="118"/>
      <c r="BC52" s="13"/>
      <c r="BD52" s="13"/>
      <c r="BE52" s="13"/>
      <c r="BF52" s="13"/>
      <c r="BG52" s="13"/>
      <c r="BH52" s="31"/>
    </row>
    <row r="53" spans="1:60" s="263" customFormat="1" ht="18" customHeight="1">
      <c r="A53" s="162"/>
      <c r="B53" s="554" t="s">
        <v>139</v>
      </c>
      <c r="C53" s="554"/>
      <c r="D53" s="554"/>
      <c r="E53" s="565">
        <f>SUM(E48:E52)</f>
        <v>3218425</v>
      </c>
      <c r="F53" s="566"/>
      <c r="G53" s="565">
        <f>SUM(G48:G52)</f>
        <v>3106199</v>
      </c>
      <c r="H53" s="566"/>
      <c r="I53" s="565">
        <f>SUM(I48:I52)</f>
        <v>3106199</v>
      </c>
      <c r="J53" s="566"/>
      <c r="K53" s="410"/>
      <c r="L53" s="412"/>
      <c r="M53" s="410"/>
      <c r="N53" s="412"/>
      <c r="O53" s="410"/>
      <c r="P53" s="412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  <c r="AS53" s="535"/>
      <c r="AT53" s="535"/>
      <c r="AU53" s="535"/>
      <c r="AV53" s="535"/>
      <c r="AW53" s="535"/>
      <c r="AX53" s="535"/>
      <c r="AY53" s="535"/>
      <c r="AZ53" s="535"/>
      <c r="BA53" s="260"/>
      <c r="BB53" s="260"/>
      <c r="BC53" s="261"/>
      <c r="BD53" s="261"/>
      <c r="BE53" s="261"/>
      <c r="BF53" s="261"/>
      <c r="BG53" s="261"/>
      <c r="BH53" s="262"/>
    </row>
    <row r="54" spans="1:60" s="23" customFormat="1" ht="18" customHeight="1">
      <c r="A54" s="130"/>
      <c r="B54" s="393" t="s">
        <v>160</v>
      </c>
      <c r="C54" s="393"/>
      <c r="D54" s="393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118"/>
      <c r="BB54" s="118"/>
      <c r="BC54" s="13"/>
      <c r="BD54" s="13"/>
      <c r="BE54" s="13"/>
      <c r="BF54" s="13"/>
      <c r="BG54" s="13"/>
      <c r="BH54" s="31"/>
    </row>
    <row r="55" spans="1:60" s="263" customFormat="1" ht="18" customHeight="1">
      <c r="A55" s="162"/>
      <c r="B55" s="554" t="s">
        <v>211</v>
      </c>
      <c r="C55" s="554"/>
      <c r="D55" s="554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535"/>
      <c r="AD55" s="535"/>
      <c r="AE55" s="535"/>
      <c r="AF55" s="535"/>
      <c r="AG55" s="535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5"/>
      <c r="AY55" s="535"/>
      <c r="AZ55" s="535"/>
      <c r="BA55" s="260"/>
      <c r="BB55" s="260"/>
      <c r="BC55" s="261"/>
      <c r="BD55" s="261"/>
      <c r="BE55" s="261"/>
      <c r="BF55" s="261"/>
      <c r="BG55" s="261"/>
      <c r="BH55" s="262"/>
    </row>
    <row r="56" spans="1:60" s="23" customFormat="1" ht="18" customHeight="1">
      <c r="A56" s="130"/>
      <c r="B56" s="393" t="s">
        <v>430</v>
      </c>
      <c r="C56" s="393"/>
      <c r="D56" s="393"/>
      <c r="E56" s="316">
        <v>12000</v>
      </c>
      <c r="F56" s="316"/>
      <c r="G56" s="316">
        <v>12000</v>
      </c>
      <c r="H56" s="316"/>
      <c r="I56" s="316">
        <v>12000</v>
      </c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118"/>
      <c r="BB56" s="118"/>
      <c r="BC56" s="13"/>
      <c r="BD56" s="13"/>
      <c r="BE56" s="13"/>
      <c r="BF56" s="13"/>
      <c r="BG56" s="13"/>
      <c r="BH56" s="31"/>
    </row>
    <row r="57" spans="1:60" s="23" customFormat="1" ht="18" customHeight="1">
      <c r="A57" s="130"/>
      <c r="B57" s="393" t="s">
        <v>431</v>
      </c>
      <c r="C57" s="393"/>
      <c r="D57" s="393"/>
      <c r="E57" s="316">
        <v>92921</v>
      </c>
      <c r="F57" s="316"/>
      <c r="G57" s="316">
        <v>82921</v>
      </c>
      <c r="H57" s="316"/>
      <c r="I57" s="316">
        <v>82921</v>
      </c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118"/>
      <c r="BB57" s="118"/>
      <c r="BC57" s="13"/>
      <c r="BD57" s="13"/>
      <c r="BE57" s="13"/>
      <c r="BF57" s="13"/>
      <c r="BG57" s="13"/>
      <c r="BH57" s="31"/>
    </row>
    <row r="58" spans="1:60" s="23" customFormat="1" ht="18" customHeight="1">
      <c r="A58" s="130"/>
      <c r="B58" s="393" t="s">
        <v>432</v>
      </c>
      <c r="C58" s="393"/>
      <c r="D58" s="393"/>
      <c r="E58" s="316">
        <v>32595</v>
      </c>
      <c r="F58" s="316"/>
      <c r="G58" s="316">
        <v>12000</v>
      </c>
      <c r="H58" s="316"/>
      <c r="I58" s="316">
        <v>12000</v>
      </c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118"/>
      <c r="BB58" s="118"/>
      <c r="BC58" s="13"/>
      <c r="BD58" s="13"/>
      <c r="BE58" s="13"/>
      <c r="BF58" s="13"/>
      <c r="BG58" s="13"/>
      <c r="BH58" s="31"/>
    </row>
    <row r="59" spans="1:60" s="23" customFormat="1" ht="18" customHeight="1">
      <c r="A59" s="130"/>
      <c r="B59" s="393" t="s">
        <v>433</v>
      </c>
      <c r="C59" s="393"/>
      <c r="D59" s="393"/>
      <c r="E59" s="316">
        <v>2000</v>
      </c>
      <c r="F59" s="316"/>
      <c r="G59" s="316">
        <v>2000</v>
      </c>
      <c r="H59" s="316"/>
      <c r="I59" s="316">
        <v>2000</v>
      </c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118"/>
      <c r="BB59" s="118"/>
      <c r="BC59" s="13"/>
      <c r="BD59" s="13"/>
      <c r="BE59" s="13"/>
      <c r="BF59" s="13"/>
      <c r="BG59" s="13"/>
      <c r="BH59" s="31"/>
    </row>
    <row r="60" spans="1:60" s="23" customFormat="1" ht="18" customHeight="1">
      <c r="A60" s="130"/>
      <c r="B60" s="393" t="s">
        <v>434</v>
      </c>
      <c r="C60" s="393"/>
      <c r="D60" s="393"/>
      <c r="E60" s="316">
        <v>2000</v>
      </c>
      <c r="F60" s="316"/>
      <c r="G60" s="316">
        <v>2000</v>
      </c>
      <c r="H60" s="316"/>
      <c r="I60" s="316">
        <v>2000</v>
      </c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118"/>
      <c r="BB60" s="118"/>
      <c r="BC60" s="13"/>
      <c r="BD60" s="13"/>
      <c r="BE60" s="13"/>
      <c r="BF60" s="13"/>
      <c r="BG60" s="13"/>
      <c r="BH60" s="31"/>
    </row>
    <row r="61" spans="1:60" s="23" customFormat="1" ht="18" customHeight="1">
      <c r="A61" s="130"/>
      <c r="B61" s="393" t="s">
        <v>435</v>
      </c>
      <c r="C61" s="393"/>
      <c r="D61" s="393"/>
      <c r="E61" s="316">
        <v>5000</v>
      </c>
      <c r="F61" s="316"/>
      <c r="G61" s="316">
        <v>5000</v>
      </c>
      <c r="H61" s="316"/>
      <c r="I61" s="316">
        <v>5000</v>
      </c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118"/>
      <c r="BB61" s="118"/>
      <c r="BC61" s="13"/>
      <c r="BD61" s="13"/>
      <c r="BE61" s="13"/>
      <c r="BF61" s="13"/>
      <c r="BG61" s="13"/>
      <c r="BH61" s="31"/>
    </row>
    <row r="62" spans="1:60" s="23" customFormat="1" ht="18" customHeight="1">
      <c r="A62" s="130"/>
      <c r="B62" s="393" t="s">
        <v>439</v>
      </c>
      <c r="C62" s="393"/>
      <c r="D62" s="393"/>
      <c r="E62" s="316">
        <v>96000</v>
      </c>
      <c r="F62" s="316"/>
      <c r="G62" s="316">
        <v>96000</v>
      </c>
      <c r="H62" s="316"/>
      <c r="I62" s="316">
        <v>96000</v>
      </c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16"/>
      <c r="AZ62" s="316"/>
      <c r="BA62" s="118"/>
      <c r="BB62" s="118"/>
      <c r="BC62" s="13"/>
      <c r="BD62" s="13"/>
      <c r="BE62" s="13"/>
      <c r="BF62" s="13"/>
      <c r="BG62" s="13"/>
      <c r="BH62" s="31"/>
    </row>
    <row r="63" spans="1:60" s="23" customFormat="1" ht="18" customHeight="1">
      <c r="A63" s="130"/>
      <c r="B63" s="393" t="s">
        <v>440</v>
      </c>
      <c r="C63" s="393"/>
      <c r="D63" s="393"/>
      <c r="E63" s="316">
        <v>30000</v>
      </c>
      <c r="F63" s="316"/>
      <c r="G63" s="316">
        <v>30000</v>
      </c>
      <c r="H63" s="316"/>
      <c r="I63" s="316">
        <v>30000</v>
      </c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118"/>
      <c r="BB63" s="118"/>
      <c r="BC63" s="13"/>
      <c r="BD63" s="13"/>
      <c r="BE63" s="13"/>
      <c r="BF63" s="13"/>
      <c r="BG63" s="13"/>
      <c r="BH63" s="31"/>
    </row>
    <row r="64" spans="1:60" s="23" customFormat="1" ht="18" customHeight="1">
      <c r="A64" s="130"/>
      <c r="B64" s="393" t="s">
        <v>441</v>
      </c>
      <c r="C64" s="393"/>
      <c r="D64" s="393"/>
      <c r="E64" s="316">
        <v>4500</v>
      </c>
      <c r="F64" s="316"/>
      <c r="G64" s="316">
        <v>4500</v>
      </c>
      <c r="H64" s="316"/>
      <c r="I64" s="316">
        <v>4500</v>
      </c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118"/>
      <c r="BB64" s="118"/>
      <c r="BC64" s="13"/>
      <c r="BD64" s="13"/>
      <c r="BE64" s="13"/>
      <c r="BF64" s="13"/>
      <c r="BG64" s="13"/>
      <c r="BH64" s="31"/>
    </row>
    <row r="65" spans="1:60" s="23" customFormat="1" ht="18" customHeight="1">
      <c r="A65" s="130"/>
      <c r="B65" s="393" t="s">
        <v>136</v>
      </c>
      <c r="C65" s="393"/>
      <c r="D65" s="393"/>
      <c r="E65" s="316">
        <v>28800</v>
      </c>
      <c r="F65" s="316"/>
      <c r="G65" s="316">
        <v>28800</v>
      </c>
      <c r="H65" s="316"/>
      <c r="I65" s="316">
        <v>28800</v>
      </c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118"/>
      <c r="BB65" s="118"/>
      <c r="BC65" s="13"/>
      <c r="BD65" s="13"/>
      <c r="BE65" s="13"/>
      <c r="BF65" s="13"/>
      <c r="BG65" s="13"/>
      <c r="BH65" s="31"/>
    </row>
    <row r="66" spans="1:60" s="23" customFormat="1" ht="18" customHeight="1">
      <c r="A66" s="130"/>
      <c r="B66" s="393" t="s">
        <v>393</v>
      </c>
      <c r="C66" s="393"/>
      <c r="D66" s="393"/>
      <c r="E66" s="316">
        <v>82200</v>
      </c>
      <c r="F66" s="316"/>
      <c r="G66" s="316">
        <v>82200</v>
      </c>
      <c r="H66" s="316"/>
      <c r="I66" s="316">
        <v>82200</v>
      </c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118"/>
      <c r="BB66" s="118"/>
      <c r="BC66" s="13"/>
      <c r="BD66" s="13"/>
      <c r="BE66" s="13"/>
      <c r="BF66" s="13"/>
      <c r="BG66" s="13"/>
      <c r="BH66" s="31"/>
    </row>
    <row r="67" spans="1:60" s="23" customFormat="1" ht="18" customHeight="1">
      <c r="A67" s="130"/>
      <c r="B67" s="393" t="s">
        <v>447</v>
      </c>
      <c r="C67" s="393"/>
      <c r="D67" s="393"/>
      <c r="E67" s="316">
        <v>17340</v>
      </c>
      <c r="F67" s="316"/>
      <c r="G67" s="316">
        <v>17340</v>
      </c>
      <c r="H67" s="316"/>
      <c r="I67" s="316">
        <v>17340</v>
      </c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118"/>
      <c r="BB67" s="118"/>
      <c r="BC67" s="13"/>
      <c r="BD67" s="13"/>
      <c r="BE67" s="13"/>
      <c r="BF67" s="13"/>
      <c r="BG67" s="13"/>
      <c r="BH67" s="31"/>
    </row>
    <row r="68" spans="1:60" s="23" customFormat="1" ht="18" customHeight="1">
      <c r="A68" s="130"/>
      <c r="B68" s="393" t="s">
        <v>448</v>
      </c>
      <c r="C68" s="393"/>
      <c r="D68" s="393"/>
      <c r="E68" s="316">
        <v>17280</v>
      </c>
      <c r="F68" s="316"/>
      <c r="G68" s="316">
        <v>17280</v>
      </c>
      <c r="H68" s="316"/>
      <c r="I68" s="316">
        <v>17280</v>
      </c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118"/>
      <c r="BB68" s="118"/>
      <c r="BC68" s="13"/>
      <c r="BD68" s="13"/>
      <c r="BE68" s="13"/>
      <c r="BF68" s="13"/>
      <c r="BG68" s="13"/>
      <c r="BH68" s="31"/>
    </row>
    <row r="69" spans="1:60" s="23" customFormat="1" ht="18" customHeight="1">
      <c r="A69" s="130"/>
      <c r="B69" s="393" t="s">
        <v>449</v>
      </c>
      <c r="C69" s="393"/>
      <c r="D69" s="393"/>
      <c r="E69" s="316">
        <v>24000</v>
      </c>
      <c r="F69" s="316"/>
      <c r="G69" s="316">
        <v>24000</v>
      </c>
      <c r="H69" s="316"/>
      <c r="I69" s="316">
        <v>24000</v>
      </c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118"/>
      <c r="BB69" s="118"/>
      <c r="BC69" s="13"/>
      <c r="BD69" s="13"/>
      <c r="BE69" s="13"/>
      <c r="BF69" s="13"/>
      <c r="BG69" s="13"/>
      <c r="BH69" s="31"/>
    </row>
    <row r="70" spans="1:60" s="23" customFormat="1" ht="18" customHeight="1">
      <c r="A70" s="130"/>
      <c r="B70" s="393" t="s">
        <v>450</v>
      </c>
      <c r="C70" s="393"/>
      <c r="D70" s="393"/>
      <c r="E70" s="316">
        <v>5850</v>
      </c>
      <c r="F70" s="316"/>
      <c r="G70" s="316">
        <v>5850</v>
      </c>
      <c r="H70" s="316"/>
      <c r="I70" s="316">
        <v>5850</v>
      </c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118"/>
      <c r="BB70" s="118"/>
      <c r="BC70" s="13"/>
      <c r="BD70" s="13"/>
      <c r="BE70" s="13"/>
      <c r="BF70" s="13"/>
      <c r="BG70" s="13"/>
      <c r="BH70" s="31"/>
    </row>
    <row r="71" spans="1:60" s="23" customFormat="1" ht="18" customHeight="1">
      <c r="A71" s="130"/>
      <c r="B71" s="400" t="s">
        <v>461</v>
      </c>
      <c r="C71" s="401"/>
      <c r="D71" s="402"/>
      <c r="E71" s="410">
        <v>3500</v>
      </c>
      <c r="F71" s="412"/>
      <c r="G71" s="410">
        <v>3500</v>
      </c>
      <c r="H71" s="412"/>
      <c r="I71" s="410">
        <v>3500</v>
      </c>
      <c r="J71" s="412"/>
      <c r="K71" s="410"/>
      <c r="L71" s="412"/>
      <c r="M71" s="410"/>
      <c r="N71" s="412"/>
      <c r="O71" s="410"/>
      <c r="P71" s="412"/>
      <c r="Q71" s="410"/>
      <c r="R71" s="412"/>
      <c r="S71" s="410"/>
      <c r="T71" s="412"/>
      <c r="U71" s="410"/>
      <c r="V71" s="412"/>
      <c r="W71" s="410"/>
      <c r="X71" s="412"/>
      <c r="Y71" s="410"/>
      <c r="Z71" s="412"/>
      <c r="AA71" s="410"/>
      <c r="AB71" s="412"/>
      <c r="AC71" s="410"/>
      <c r="AD71" s="411"/>
      <c r="AE71" s="411"/>
      <c r="AF71" s="412"/>
      <c r="AG71" s="410"/>
      <c r="AH71" s="411"/>
      <c r="AI71" s="411"/>
      <c r="AJ71" s="412"/>
      <c r="AK71" s="410"/>
      <c r="AL71" s="411"/>
      <c r="AM71" s="411"/>
      <c r="AN71" s="412"/>
      <c r="AO71" s="410"/>
      <c r="AP71" s="411"/>
      <c r="AQ71" s="411"/>
      <c r="AR71" s="412"/>
      <c r="AS71" s="410"/>
      <c r="AT71" s="411"/>
      <c r="AU71" s="411"/>
      <c r="AV71" s="412"/>
      <c r="AW71" s="410"/>
      <c r="AX71" s="411"/>
      <c r="AY71" s="411"/>
      <c r="AZ71" s="412"/>
      <c r="BA71" s="118"/>
      <c r="BB71" s="118"/>
      <c r="BC71" s="13"/>
      <c r="BD71" s="13"/>
      <c r="BE71" s="13"/>
      <c r="BF71" s="13"/>
      <c r="BG71" s="13"/>
      <c r="BH71" s="31"/>
    </row>
    <row r="72" spans="1:60" s="23" customFormat="1" ht="18" customHeight="1">
      <c r="A72" s="130"/>
      <c r="B72" s="400" t="s">
        <v>503</v>
      </c>
      <c r="C72" s="401"/>
      <c r="D72" s="402"/>
      <c r="E72" s="410"/>
      <c r="F72" s="412"/>
      <c r="G72" s="410"/>
      <c r="H72" s="412"/>
      <c r="I72" s="410"/>
      <c r="J72" s="412"/>
      <c r="K72" s="410"/>
      <c r="L72" s="412"/>
      <c r="M72" s="410"/>
      <c r="N72" s="412"/>
      <c r="O72" s="410"/>
      <c r="P72" s="412"/>
      <c r="Q72" s="410"/>
      <c r="R72" s="412"/>
      <c r="S72" s="410"/>
      <c r="T72" s="412"/>
      <c r="U72" s="410"/>
      <c r="V72" s="412"/>
      <c r="W72" s="410"/>
      <c r="X72" s="412"/>
      <c r="Y72" s="410"/>
      <c r="Z72" s="412"/>
      <c r="AA72" s="410"/>
      <c r="AB72" s="412"/>
      <c r="AC72" s="410">
        <v>574061.4</v>
      </c>
      <c r="AD72" s="411"/>
      <c r="AE72" s="411"/>
      <c r="AF72" s="412"/>
      <c r="AG72" s="410"/>
      <c r="AH72" s="411"/>
      <c r="AI72" s="411"/>
      <c r="AJ72" s="412"/>
      <c r="AK72" s="410"/>
      <c r="AL72" s="411"/>
      <c r="AM72" s="411"/>
      <c r="AN72" s="412"/>
      <c r="AO72" s="410"/>
      <c r="AP72" s="411"/>
      <c r="AQ72" s="411"/>
      <c r="AR72" s="412"/>
      <c r="AS72" s="410"/>
      <c r="AT72" s="411"/>
      <c r="AU72" s="411"/>
      <c r="AV72" s="412"/>
      <c r="AW72" s="410"/>
      <c r="AX72" s="411"/>
      <c r="AY72" s="411"/>
      <c r="AZ72" s="412"/>
      <c r="BA72" s="118"/>
      <c r="BB72" s="118"/>
      <c r="BC72" s="13"/>
      <c r="BD72" s="13"/>
      <c r="BE72" s="13"/>
      <c r="BF72" s="13"/>
      <c r="BG72" s="13"/>
      <c r="BH72" s="31"/>
    </row>
    <row r="73" spans="1:60" s="23" customFormat="1" ht="18" customHeight="1">
      <c r="A73" s="130"/>
      <c r="B73" s="400" t="s">
        <v>507</v>
      </c>
      <c r="C73" s="401"/>
      <c r="D73" s="402"/>
      <c r="E73" s="410"/>
      <c r="F73" s="412"/>
      <c r="G73" s="410"/>
      <c r="H73" s="412"/>
      <c r="I73" s="410"/>
      <c r="J73" s="412"/>
      <c r="K73" s="410"/>
      <c r="L73" s="412"/>
      <c r="M73" s="410"/>
      <c r="N73" s="412"/>
      <c r="O73" s="410"/>
      <c r="P73" s="412"/>
      <c r="Q73" s="410"/>
      <c r="R73" s="412"/>
      <c r="S73" s="410"/>
      <c r="T73" s="412"/>
      <c r="U73" s="410"/>
      <c r="V73" s="412"/>
      <c r="W73" s="410"/>
      <c r="X73" s="412"/>
      <c r="Y73" s="410"/>
      <c r="Z73" s="412"/>
      <c r="AA73" s="410"/>
      <c r="AB73" s="412"/>
      <c r="AC73" s="410"/>
      <c r="AD73" s="411"/>
      <c r="AE73" s="411"/>
      <c r="AF73" s="412"/>
      <c r="AG73" s="410"/>
      <c r="AH73" s="411"/>
      <c r="AI73" s="411"/>
      <c r="AJ73" s="412"/>
      <c r="AK73" s="410"/>
      <c r="AL73" s="411"/>
      <c r="AM73" s="411"/>
      <c r="AN73" s="412"/>
      <c r="AO73" s="410"/>
      <c r="AP73" s="411"/>
      <c r="AQ73" s="411"/>
      <c r="AR73" s="412"/>
      <c r="AS73" s="410"/>
      <c r="AT73" s="411"/>
      <c r="AU73" s="411"/>
      <c r="AV73" s="412"/>
      <c r="AW73" s="410"/>
      <c r="AX73" s="411"/>
      <c r="AY73" s="411"/>
      <c r="AZ73" s="412"/>
      <c r="BA73" s="118"/>
      <c r="BB73" s="118"/>
      <c r="BC73" s="13"/>
      <c r="BD73" s="13"/>
      <c r="BE73" s="13"/>
      <c r="BF73" s="13"/>
      <c r="BG73" s="13"/>
      <c r="BH73" s="31"/>
    </row>
    <row r="74" spans="1:60" s="23" customFormat="1" ht="18" customHeight="1">
      <c r="A74" s="130"/>
      <c r="B74" s="400" t="s">
        <v>550</v>
      </c>
      <c r="C74" s="401"/>
      <c r="D74" s="402"/>
      <c r="E74" s="410"/>
      <c r="F74" s="412"/>
      <c r="G74" s="410"/>
      <c r="H74" s="412"/>
      <c r="I74" s="410"/>
      <c r="J74" s="412"/>
      <c r="K74" s="275"/>
      <c r="L74" s="277"/>
      <c r="M74" s="275"/>
      <c r="N74" s="277"/>
      <c r="O74" s="275"/>
      <c r="P74" s="277"/>
      <c r="Q74" s="275"/>
      <c r="R74" s="277"/>
      <c r="S74" s="275"/>
      <c r="T74" s="277"/>
      <c r="U74" s="275"/>
      <c r="V74" s="277"/>
      <c r="W74" s="275"/>
      <c r="X74" s="277"/>
      <c r="Y74" s="275"/>
      <c r="Z74" s="277"/>
      <c r="AA74" s="275"/>
      <c r="AB74" s="277"/>
      <c r="AC74" s="275"/>
      <c r="AD74" s="276"/>
      <c r="AE74" s="276"/>
      <c r="AF74" s="277"/>
      <c r="AG74" s="275"/>
      <c r="AH74" s="276"/>
      <c r="AI74" s="276"/>
      <c r="AJ74" s="277"/>
      <c r="AK74" s="275"/>
      <c r="AL74" s="276"/>
      <c r="AM74" s="276"/>
      <c r="AN74" s="277"/>
      <c r="AO74" s="275"/>
      <c r="AP74" s="276"/>
      <c r="AQ74" s="276"/>
      <c r="AR74" s="277"/>
      <c r="AS74" s="275"/>
      <c r="AT74" s="276"/>
      <c r="AU74" s="276"/>
      <c r="AV74" s="277"/>
      <c r="AW74" s="275"/>
      <c r="AX74" s="276"/>
      <c r="AY74" s="276"/>
      <c r="AZ74" s="277"/>
      <c r="BA74" s="118"/>
      <c r="BB74" s="118"/>
      <c r="BC74" s="13"/>
      <c r="BD74" s="13"/>
      <c r="BE74" s="13"/>
      <c r="BF74" s="13"/>
      <c r="BG74" s="13"/>
      <c r="BH74" s="31"/>
    </row>
    <row r="75" spans="1:60" s="23" customFormat="1" ht="18" customHeight="1">
      <c r="A75" s="130"/>
      <c r="B75" s="393" t="s">
        <v>137</v>
      </c>
      <c r="C75" s="393"/>
      <c r="D75" s="393"/>
      <c r="E75" s="316">
        <v>20400</v>
      </c>
      <c r="F75" s="316"/>
      <c r="G75" s="316">
        <v>20400</v>
      </c>
      <c r="H75" s="316"/>
      <c r="I75" s="316">
        <v>20400</v>
      </c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118"/>
      <c r="BB75" s="118"/>
      <c r="BC75" s="13"/>
      <c r="BD75" s="13"/>
      <c r="BE75" s="13"/>
      <c r="BF75" s="13"/>
      <c r="BG75" s="13"/>
      <c r="BH75" s="31"/>
    </row>
    <row r="76" spans="1:60" s="263" customFormat="1" ht="18" customHeight="1">
      <c r="A76" s="162"/>
      <c r="B76" s="554" t="s">
        <v>488</v>
      </c>
      <c r="C76" s="554"/>
      <c r="D76" s="554"/>
      <c r="E76" s="542">
        <f>SUM(E56:E75)</f>
        <v>476386</v>
      </c>
      <c r="F76" s="542"/>
      <c r="G76" s="542">
        <f>SUM(G56:G75)</f>
        <v>445791</v>
      </c>
      <c r="H76" s="542"/>
      <c r="I76" s="542">
        <f>SUM(I56:I75)</f>
        <v>445791</v>
      </c>
      <c r="J76" s="542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535">
        <f>SUM(AC72:AC75)</f>
        <v>574061.4</v>
      </c>
      <c r="AD76" s="535"/>
      <c r="AE76" s="535"/>
      <c r="AF76" s="535"/>
      <c r="AG76" s="535"/>
      <c r="AH76" s="535"/>
      <c r="AI76" s="535"/>
      <c r="AJ76" s="535"/>
      <c r="AK76" s="535"/>
      <c r="AL76" s="535"/>
      <c r="AM76" s="535"/>
      <c r="AN76" s="535"/>
      <c r="AO76" s="535"/>
      <c r="AP76" s="535"/>
      <c r="AQ76" s="535"/>
      <c r="AR76" s="535"/>
      <c r="AS76" s="535"/>
      <c r="AT76" s="535"/>
      <c r="AU76" s="535"/>
      <c r="AV76" s="535"/>
      <c r="AW76" s="535"/>
      <c r="AX76" s="535"/>
      <c r="AY76" s="535"/>
      <c r="AZ76" s="535"/>
      <c r="BA76" s="260"/>
      <c r="BB76" s="260"/>
      <c r="BC76" s="261"/>
      <c r="BD76" s="261"/>
      <c r="BE76" s="261"/>
      <c r="BF76" s="261"/>
      <c r="BG76" s="261"/>
      <c r="BH76" s="262"/>
    </row>
    <row r="77" spans="1:60" s="23" customFormat="1" ht="18" customHeight="1">
      <c r="A77" s="130"/>
      <c r="B77" s="393" t="s">
        <v>176</v>
      </c>
      <c r="C77" s="393"/>
      <c r="D77" s="393"/>
      <c r="E77" s="316">
        <v>16706</v>
      </c>
      <c r="F77" s="316"/>
      <c r="G77" s="316">
        <v>5800</v>
      </c>
      <c r="H77" s="316"/>
      <c r="I77" s="316">
        <v>5800</v>
      </c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118"/>
      <c r="BB77" s="118"/>
      <c r="BC77" s="13"/>
      <c r="BD77" s="13"/>
      <c r="BE77" s="13"/>
      <c r="BF77" s="13"/>
      <c r="BG77" s="13"/>
      <c r="BH77" s="31"/>
    </row>
    <row r="78" spans="1:60" s="23" customFormat="1" ht="18" customHeight="1">
      <c r="A78" s="130"/>
      <c r="B78" s="393" t="s">
        <v>464</v>
      </c>
      <c r="C78" s="393"/>
      <c r="D78" s="393"/>
      <c r="E78" s="316">
        <v>16983</v>
      </c>
      <c r="F78" s="316"/>
      <c r="G78" s="316">
        <v>6983</v>
      </c>
      <c r="H78" s="316"/>
      <c r="I78" s="316">
        <v>6983</v>
      </c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118"/>
      <c r="BB78" s="118"/>
      <c r="BC78" s="13"/>
      <c r="BD78" s="13"/>
      <c r="BE78" s="13"/>
      <c r="BF78" s="13"/>
      <c r="BG78" s="13"/>
      <c r="BH78" s="31"/>
    </row>
    <row r="79" spans="1:60" s="23" customFormat="1" ht="18" customHeight="1">
      <c r="A79" s="130"/>
      <c r="B79" s="393" t="s">
        <v>465</v>
      </c>
      <c r="C79" s="393"/>
      <c r="D79" s="393"/>
      <c r="E79" s="316">
        <v>14000</v>
      </c>
      <c r="F79" s="316"/>
      <c r="G79" s="316">
        <v>14000</v>
      </c>
      <c r="H79" s="316"/>
      <c r="I79" s="316">
        <v>14000</v>
      </c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118"/>
      <c r="BB79" s="118"/>
      <c r="BC79" s="13"/>
      <c r="BD79" s="13"/>
      <c r="BE79" s="13"/>
      <c r="BF79" s="13"/>
      <c r="BG79" s="13"/>
      <c r="BH79" s="31"/>
    </row>
    <row r="80" spans="1:60" s="23" customFormat="1" ht="18" customHeight="1">
      <c r="A80" s="130"/>
      <c r="B80" s="393" t="s">
        <v>466</v>
      </c>
      <c r="C80" s="393"/>
      <c r="D80" s="393"/>
      <c r="E80" s="316">
        <v>10098</v>
      </c>
      <c r="F80" s="316"/>
      <c r="G80" s="316">
        <v>10098</v>
      </c>
      <c r="H80" s="316"/>
      <c r="I80" s="316">
        <v>10098</v>
      </c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118"/>
      <c r="BB80" s="118"/>
      <c r="BC80" s="13"/>
      <c r="BD80" s="13"/>
      <c r="BE80" s="13"/>
      <c r="BF80" s="13"/>
      <c r="BG80" s="13"/>
      <c r="BH80" s="31"/>
    </row>
    <row r="81" spans="1:60" s="23" customFormat="1" ht="18" customHeight="1">
      <c r="A81" s="130"/>
      <c r="B81" s="393" t="s">
        <v>467</v>
      </c>
      <c r="C81" s="393"/>
      <c r="D81" s="393"/>
      <c r="E81" s="316">
        <v>90000</v>
      </c>
      <c r="F81" s="316"/>
      <c r="G81" s="316">
        <v>90000</v>
      </c>
      <c r="H81" s="316"/>
      <c r="I81" s="316">
        <v>90000</v>
      </c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118"/>
      <c r="BB81" s="118"/>
      <c r="BC81" s="13"/>
      <c r="BD81" s="13"/>
      <c r="BE81" s="13"/>
      <c r="BF81" s="13"/>
      <c r="BG81" s="13"/>
      <c r="BH81" s="31"/>
    </row>
    <row r="82" spans="1:60" s="23" customFormat="1" ht="18" customHeight="1">
      <c r="A82" s="130"/>
      <c r="B82" s="393" t="s">
        <v>468</v>
      </c>
      <c r="C82" s="393"/>
      <c r="D82" s="393"/>
      <c r="E82" s="316">
        <v>19794</v>
      </c>
      <c r="F82" s="316"/>
      <c r="G82" s="316">
        <v>10700</v>
      </c>
      <c r="H82" s="316"/>
      <c r="I82" s="316">
        <v>10700</v>
      </c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118"/>
      <c r="BB82" s="118"/>
      <c r="BC82" s="13"/>
      <c r="BD82" s="13"/>
      <c r="BE82" s="13"/>
      <c r="BF82" s="13"/>
      <c r="BG82" s="13"/>
      <c r="BH82" s="31"/>
    </row>
    <row r="83" spans="1:60" s="23" customFormat="1" ht="18" customHeight="1">
      <c r="A83" s="130"/>
      <c r="B83" s="400" t="s">
        <v>469</v>
      </c>
      <c r="C83" s="401"/>
      <c r="D83" s="402"/>
      <c r="E83" s="410">
        <v>37884</v>
      </c>
      <c r="F83" s="412"/>
      <c r="G83" s="410">
        <v>37884</v>
      </c>
      <c r="H83" s="412"/>
      <c r="I83" s="410">
        <v>37884</v>
      </c>
      <c r="J83" s="412"/>
      <c r="K83" s="410"/>
      <c r="L83" s="412"/>
      <c r="M83" s="410"/>
      <c r="N83" s="412"/>
      <c r="O83" s="410"/>
      <c r="P83" s="412"/>
      <c r="Q83" s="410"/>
      <c r="R83" s="412"/>
      <c r="S83" s="410"/>
      <c r="T83" s="412"/>
      <c r="U83" s="410"/>
      <c r="V83" s="412"/>
      <c r="W83" s="410"/>
      <c r="X83" s="412"/>
      <c r="Y83" s="410"/>
      <c r="Z83" s="412"/>
      <c r="AA83" s="410"/>
      <c r="AB83" s="412"/>
      <c r="AC83" s="410"/>
      <c r="AD83" s="411"/>
      <c r="AE83" s="411"/>
      <c r="AF83" s="412"/>
      <c r="AG83" s="410"/>
      <c r="AH83" s="411"/>
      <c r="AI83" s="411"/>
      <c r="AJ83" s="412"/>
      <c r="AK83" s="410"/>
      <c r="AL83" s="411"/>
      <c r="AM83" s="411"/>
      <c r="AN83" s="412"/>
      <c r="AO83" s="410"/>
      <c r="AP83" s="411"/>
      <c r="AQ83" s="411"/>
      <c r="AR83" s="412"/>
      <c r="AS83" s="410"/>
      <c r="AT83" s="411"/>
      <c r="AU83" s="411"/>
      <c r="AV83" s="412"/>
      <c r="AW83" s="410"/>
      <c r="AX83" s="411"/>
      <c r="AY83" s="411"/>
      <c r="AZ83" s="412"/>
      <c r="BA83" s="118"/>
      <c r="BB83" s="118"/>
      <c r="BC83" s="13"/>
      <c r="BD83" s="13"/>
      <c r="BE83" s="13"/>
      <c r="BF83" s="13"/>
      <c r="BG83" s="13"/>
      <c r="BH83" s="31"/>
    </row>
    <row r="84" spans="1:60" s="23" customFormat="1" ht="18" customHeight="1">
      <c r="A84" s="130"/>
      <c r="B84" s="400" t="s">
        <v>512</v>
      </c>
      <c r="C84" s="401"/>
      <c r="D84" s="402"/>
      <c r="E84" s="410">
        <v>79167.649999999994</v>
      </c>
      <c r="F84" s="412"/>
      <c r="G84" s="410"/>
      <c r="H84" s="412"/>
      <c r="I84" s="410"/>
      <c r="J84" s="412"/>
      <c r="K84" s="410"/>
      <c r="L84" s="412"/>
      <c r="M84" s="410"/>
      <c r="N84" s="412"/>
      <c r="O84" s="410"/>
      <c r="P84" s="412"/>
      <c r="Q84" s="410"/>
      <c r="R84" s="412"/>
      <c r="S84" s="410"/>
      <c r="T84" s="412"/>
      <c r="U84" s="410"/>
      <c r="V84" s="412"/>
      <c r="W84" s="410"/>
      <c r="X84" s="412"/>
      <c r="Y84" s="410"/>
      <c r="Z84" s="412"/>
      <c r="AA84" s="410"/>
      <c r="AB84" s="412"/>
      <c r="AC84" s="410"/>
      <c r="AD84" s="411"/>
      <c r="AE84" s="411"/>
      <c r="AF84" s="412"/>
      <c r="AG84" s="410"/>
      <c r="AH84" s="411"/>
      <c r="AI84" s="411"/>
      <c r="AJ84" s="412"/>
      <c r="AK84" s="410"/>
      <c r="AL84" s="411"/>
      <c r="AM84" s="411"/>
      <c r="AN84" s="412"/>
      <c r="AO84" s="410"/>
      <c r="AP84" s="411"/>
      <c r="AQ84" s="411"/>
      <c r="AR84" s="412"/>
      <c r="AS84" s="410"/>
      <c r="AT84" s="411"/>
      <c r="AU84" s="411"/>
      <c r="AV84" s="412"/>
      <c r="AW84" s="410"/>
      <c r="AX84" s="411"/>
      <c r="AY84" s="411"/>
      <c r="AZ84" s="412"/>
      <c r="BA84" s="118"/>
      <c r="BB84" s="118"/>
      <c r="BC84" s="13"/>
      <c r="BD84" s="13"/>
      <c r="BE84" s="13"/>
      <c r="BF84" s="13"/>
      <c r="BG84" s="13"/>
      <c r="BH84" s="31"/>
    </row>
    <row r="85" spans="1:60" s="23" customFormat="1" ht="18" customHeight="1">
      <c r="A85" s="130"/>
      <c r="B85" s="400" t="s">
        <v>513</v>
      </c>
      <c r="C85" s="401"/>
      <c r="D85" s="402"/>
      <c r="E85" s="290"/>
      <c r="F85" s="292"/>
      <c r="G85" s="290"/>
      <c r="H85" s="292"/>
      <c r="I85" s="290"/>
      <c r="J85" s="292"/>
      <c r="K85" s="290"/>
      <c r="L85" s="292"/>
      <c r="M85" s="290"/>
      <c r="N85" s="292"/>
      <c r="O85" s="290"/>
      <c r="P85" s="292"/>
      <c r="Q85" s="290"/>
      <c r="R85" s="292"/>
      <c r="S85" s="290"/>
      <c r="T85" s="292"/>
      <c r="U85" s="290"/>
      <c r="V85" s="292"/>
      <c r="W85" s="290"/>
      <c r="X85" s="292"/>
      <c r="Y85" s="290"/>
      <c r="Z85" s="292"/>
      <c r="AA85" s="290"/>
      <c r="AB85" s="292"/>
      <c r="AC85" s="410"/>
      <c r="AD85" s="411"/>
      <c r="AE85" s="411"/>
      <c r="AF85" s="412"/>
      <c r="AG85" s="290"/>
      <c r="AH85" s="291"/>
      <c r="AI85" s="291"/>
      <c r="AJ85" s="292"/>
      <c r="AK85" s="290"/>
      <c r="AL85" s="291"/>
      <c r="AM85" s="291"/>
      <c r="AN85" s="292"/>
      <c r="AO85" s="290"/>
      <c r="AP85" s="291"/>
      <c r="AQ85" s="291"/>
      <c r="AR85" s="292"/>
      <c r="AS85" s="290"/>
      <c r="AT85" s="291"/>
      <c r="AU85" s="291"/>
      <c r="AV85" s="292"/>
      <c r="AW85" s="290"/>
      <c r="AX85" s="291"/>
      <c r="AY85" s="291"/>
      <c r="AZ85" s="292"/>
      <c r="BA85" s="118"/>
      <c r="BB85" s="118"/>
      <c r="BC85" s="13"/>
      <c r="BD85" s="13"/>
      <c r="BE85" s="13"/>
      <c r="BF85" s="13"/>
      <c r="BG85" s="13"/>
      <c r="BH85" s="31"/>
    </row>
    <row r="86" spans="1:60" s="23" customFormat="1" ht="18" customHeight="1">
      <c r="A86" s="130"/>
      <c r="B86" s="393" t="s">
        <v>146</v>
      </c>
      <c r="C86" s="393"/>
      <c r="D86" s="393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>
        <v>67980</v>
      </c>
      <c r="AD86" s="316"/>
      <c r="AE86" s="316"/>
      <c r="AF86" s="316"/>
      <c r="AG86" s="316">
        <v>76450</v>
      </c>
      <c r="AH86" s="316"/>
      <c r="AI86" s="316"/>
      <c r="AJ86" s="316"/>
      <c r="AK86" s="316">
        <v>76450</v>
      </c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118"/>
      <c r="BB86" s="118"/>
      <c r="BC86" s="13"/>
      <c r="BD86" s="13"/>
      <c r="BE86" s="13"/>
      <c r="BF86" s="13"/>
      <c r="BG86" s="13"/>
      <c r="BH86" s="31"/>
    </row>
    <row r="87" spans="1:60" s="263" customFormat="1" ht="18" customHeight="1">
      <c r="A87" s="162"/>
      <c r="B87" s="554" t="s">
        <v>489</v>
      </c>
      <c r="C87" s="554"/>
      <c r="D87" s="554"/>
      <c r="E87" s="542">
        <f>SUM(E77:E86)</f>
        <v>284632.65000000002</v>
      </c>
      <c r="F87" s="542"/>
      <c r="G87" s="542">
        <f>SUM(G77:G86)</f>
        <v>175465</v>
      </c>
      <c r="H87" s="542"/>
      <c r="I87" s="542">
        <f>SUM(I77:I86)</f>
        <v>175465</v>
      </c>
      <c r="J87" s="542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535">
        <f>SUM(AC78:AC86)</f>
        <v>67980</v>
      </c>
      <c r="AD87" s="535"/>
      <c r="AE87" s="535"/>
      <c r="AF87" s="535"/>
      <c r="AG87" s="535">
        <f>SUM(AG86)</f>
        <v>76450</v>
      </c>
      <c r="AH87" s="535"/>
      <c r="AI87" s="535"/>
      <c r="AJ87" s="535"/>
      <c r="AK87" s="535">
        <f>SUM(AK86)</f>
        <v>76450</v>
      </c>
      <c r="AL87" s="535"/>
      <c r="AM87" s="535"/>
      <c r="AN87" s="535"/>
      <c r="AO87" s="535"/>
      <c r="AP87" s="535"/>
      <c r="AQ87" s="535"/>
      <c r="AR87" s="535"/>
      <c r="AS87" s="535"/>
      <c r="AT87" s="535"/>
      <c r="AU87" s="535"/>
      <c r="AV87" s="535"/>
      <c r="AW87" s="535"/>
      <c r="AX87" s="535"/>
      <c r="AY87" s="535"/>
      <c r="AZ87" s="535"/>
      <c r="BA87" s="260"/>
      <c r="BB87" s="260"/>
      <c r="BC87" s="261"/>
      <c r="BD87" s="261"/>
      <c r="BE87" s="261"/>
      <c r="BF87" s="261"/>
      <c r="BG87" s="261"/>
      <c r="BH87" s="262"/>
    </row>
    <row r="88" spans="1:60" s="23" customFormat="1" ht="18" customHeight="1">
      <c r="A88" s="130"/>
      <c r="B88" s="393" t="s">
        <v>177</v>
      </c>
      <c r="C88" s="393"/>
      <c r="D88" s="393"/>
      <c r="E88" s="316">
        <v>8300</v>
      </c>
      <c r="F88" s="316"/>
      <c r="G88" s="316">
        <v>8300</v>
      </c>
      <c r="H88" s="316"/>
      <c r="I88" s="316">
        <v>8300</v>
      </c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118"/>
      <c r="BB88" s="118"/>
      <c r="BC88" s="13"/>
      <c r="BD88" s="13"/>
      <c r="BE88" s="13"/>
      <c r="BF88" s="13"/>
      <c r="BG88" s="13"/>
      <c r="BH88" s="31"/>
    </row>
    <row r="89" spans="1:60" s="263" customFormat="1" ht="18" customHeight="1">
      <c r="A89" s="162"/>
      <c r="B89" s="554" t="s">
        <v>490</v>
      </c>
      <c r="C89" s="554"/>
      <c r="D89" s="554"/>
      <c r="E89" s="542">
        <f>SUM(E88)</f>
        <v>8300</v>
      </c>
      <c r="F89" s="542"/>
      <c r="G89" s="542">
        <f>SUM(G88)</f>
        <v>8300</v>
      </c>
      <c r="H89" s="542"/>
      <c r="I89" s="542">
        <f>SUM(I88)</f>
        <v>8300</v>
      </c>
      <c r="J89" s="542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  <c r="AM89" s="535"/>
      <c r="AN89" s="535"/>
      <c r="AO89" s="535"/>
      <c r="AP89" s="535"/>
      <c r="AQ89" s="535"/>
      <c r="AR89" s="535"/>
      <c r="AS89" s="535"/>
      <c r="AT89" s="535"/>
      <c r="AU89" s="535"/>
      <c r="AV89" s="535"/>
      <c r="AW89" s="535"/>
      <c r="AX89" s="535"/>
      <c r="AY89" s="535"/>
      <c r="AZ89" s="535"/>
      <c r="BA89" s="260"/>
      <c r="BB89" s="260"/>
      <c r="BC89" s="261"/>
      <c r="BD89" s="261"/>
      <c r="BE89" s="261"/>
      <c r="BF89" s="261"/>
      <c r="BG89" s="261"/>
      <c r="BH89" s="262"/>
    </row>
    <row r="90" spans="1:60" s="263" customFormat="1" ht="18" customHeight="1">
      <c r="A90" s="162"/>
      <c r="B90" s="393" t="s">
        <v>178</v>
      </c>
      <c r="C90" s="393"/>
      <c r="D90" s="393"/>
      <c r="E90" s="316">
        <v>1212381.68</v>
      </c>
      <c r="F90" s="316"/>
      <c r="G90" s="316">
        <v>1200000</v>
      </c>
      <c r="H90" s="316"/>
      <c r="I90" s="316">
        <v>1200000</v>
      </c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118"/>
      <c r="BB90" s="260"/>
      <c r="BC90" s="261"/>
      <c r="BD90" s="261"/>
      <c r="BE90" s="261"/>
      <c r="BF90" s="261"/>
      <c r="BG90" s="261"/>
      <c r="BH90" s="262"/>
    </row>
    <row r="91" spans="1:60" s="263" customFormat="1" ht="18" customHeight="1">
      <c r="A91" s="162"/>
      <c r="B91" s="393" t="s">
        <v>526</v>
      </c>
      <c r="C91" s="393"/>
      <c r="D91" s="393"/>
      <c r="E91" s="316">
        <v>208333.41</v>
      </c>
      <c r="F91" s="316"/>
      <c r="G91" s="316">
        <v>208333.41</v>
      </c>
      <c r="H91" s="316"/>
      <c r="I91" s="316">
        <v>208333.41</v>
      </c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118"/>
      <c r="BB91" s="260"/>
      <c r="BC91" s="261"/>
      <c r="BD91" s="261"/>
      <c r="BE91" s="261"/>
      <c r="BF91" s="261"/>
      <c r="BG91" s="261"/>
      <c r="BH91" s="262"/>
    </row>
    <row r="92" spans="1:60" s="23" customFormat="1" ht="18" customHeight="1">
      <c r="A92" s="130"/>
      <c r="B92" s="393" t="s">
        <v>527</v>
      </c>
      <c r="C92" s="393"/>
      <c r="D92" s="393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>
        <v>258521</v>
      </c>
      <c r="AD92" s="316"/>
      <c r="AE92" s="316"/>
      <c r="AF92" s="316"/>
      <c r="AG92" s="316">
        <v>270598</v>
      </c>
      <c r="AH92" s="316"/>
      <c r="AI92" s="316"/>
      <c r="AJ92" s="316"/>
      <c r="AK92" s="316">
        <v>270598</v>
      </c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118"/>
      <c r="BB92" s="118"/>
      <c r="BC92" s="13"/>
      <c r="BD92" s="13"/>
      <c r="BE92" s="13"/>
      <c r="BF92" s="13"/>
      <c r="BG92" s="13"/>
      <c r="BH92" s="31"/>
    </row>
    <row r="93" spans="1:60" s="263" customFormat="1" ht="18" customHeight="1">
      <c r="A93" s="162"/>
      <c r="B93" s="554" t="s">
        <v>491</v>
      </c>
      <c r="C93" s="554"/>
      <c r="D93" s="554"/>
      <c r="E93" s="542">
        <f>SUM(E90:E92)</f>
        <v>1420715.0899999999</v>
      </c>
      <c r="F93" s="542"/>
      <c r="G93" s="542">
        <f>SUM(G90:G92)</f>
        <v>1408333.41</v>
      </c>
      <c r="H93" s="542"/>
      <c r="I93" s="542">
        <f>SUM(I90:I92)</f>
        <v>1408333.41</v>
      </c>
      <c r="J93" s="542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535">
        <f>SUM(AC92)</f>
        <v>258521</v>
      </c>
      <c r="AD93" s="535"/>
      <c r="AE93" s="535"/>
      <c r="AF93" s="535"/>
      <c r="AG93" s="535">
        <f>SUM(AG92)</f>
        <v>270598</v>
      </c>
      <c r="AH93" s="535"/>
      <c r="AI93" s="535"/>
      <c r="AJ93" s="535"/>
      <c r="AK93" s="535">
        <f>SUM(AK92)</f>
        <v>270598</v>
      </c>
      <c r="AL93" s="535"/>
      <c r="AM93" s="535"/>
      <c r="AN93" s="535"/>
      <c r="AO93" s="535"/>
      <c r="AP93" s="535"/>
      <c r="AQ93" s="535"/>
      <c r="AR93" s="535"/>
      <c r="AS93" s="535"/>
      <c r="AT93" s="535"/>
      <c r="AU93" s="535"/>
      <c r="AV93" s="535"/>
      <c r="AW93" s="535"/>
      <c r="AX93" s="535"/>
      <c r="AY93" s="535"/>
      <c r="AZ93" s="535"/>
      <c r="BA93" s="260"/>
      <c r="BB93" s="260"/>
      <c r="BC93" s="261"/>
      <c r="BD93" s="261"/>
      <c r="BE93" s="261"/>
      <c r="BF93" s="261"/>
      <c r="BG93" s="261"/>
      <c r="BH93" s="262"/>
    </row>
    <row r="94" spans="1:60" s="23" customFormat="1" ht="18" customHeight="1">
      <c r="A94" s="130"/>
      <c r="B94" s="393" t="s">
        <v>480</v>
      </c>
      <c r="C94" s="393"/>
      <c r="D94" s="393"/>
      <c r="E94" s="316">
        <v>46602</v>
      </c>
      <c r="F94" s="316"/>
      <c r="G94" s="316">
        <v>46602</v>
      </c>
      <c r="H94" s="316"/>
      <c r="I94" s="316">
        <v>46602</v>
      </c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>
        <v>72000</v>
      </c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118"/>
      <c r="BB94" s="118"/>
      <c r="BC94" s="13"/>
      <c r="BD94" s="13"/>
      <c r="BE94" s="13"/>
      <c r="BF94" s="13"/>
      <c r="BG94" s="13"/>
      <c r="BH94" s="31"/>
    </row>
    <row r="95" spans="1:60" s="263" customFormat="1" ht="18" customHeight="1">
      <c r="A95" s="162"/>
      <c r="B95" s="554" t="s">
        <v>492</v>
      </c>
      <c r="C95" s="554"/>
      <c r="D95" s="554"/>
      <c r="E95" s="542">
        <f>SUM(E94)</f>
        <v>46602</v>
      </c>
      <c r="F95" s="542"/>
      <c r="G95" s="542">
        <f>SUM(G94)</f>
        <v>46602</v>
      </c>
      <c r="H95" s="542"/>
      <c r="I95" s="542">
        <f>SUM(I94)</f>
        <v>46602</v>
      </c>
      <c r="J95" s="542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535">
        <f>SUM(AC94)</f>
        <v>72000</v>
      </c>
      <c r="AD95" s="535"/>
      <c r="AE95" s="535"/>
      <c r="AF95" s="535"/>
      <c r="AG95" s="535"/>
      <c r="AH95" s="535"/>
      <c r="AI95" s="535"/>
      <c r="AJ95" s="535"/>
      <c r="AK95" s="535"/>
      <c r="AL95" s="535"/>
      <c r="AM95" s="535"/>
      <c r="AN95" s="535"/>
      <c r="AO95" s="535"/>
      <c r="AP95" s="535"/>
      <c r="AQ95" s="535"/>
      <c r="AR95" s="535"/>
      <c r="AS95" s="535"/>
      <c r="AT95" s="535"/>
      <c r="AU95" s="535"/>
      <c r="AV95" s="535"/>
      <c r="AW95" s="535"/>
      <c r="AX95" s="535"/>
      <c r="AY95" s="535"/>
      <c r="AZ95" s="535"/>
      <c r="BA95" s="260"/>
      <c r="BB95" s="260"/>
      <c r="BC95" s="261"/>
      <c r="BD95" s="261"/>
      <c r="BE95" s="261"/>
      <c r="BF95" s="261"/>
      <c r="BG95" s="261"/>
      <c r="BH95" s="262"/>
    </row>
    <row r="96" spans="1:60" s="23" customFormat="1" ht="18" customHeight="1">
      <c r="A96" s="130"/>
      <c r="B96" s="393" t="s">
        <v>483</v>
      </c>
      <c r="C96" s="393"/>
      <c r="D96" s="393"/>
      <c r="E96" s="316">
        <v>182500</v>
      </c>
      <c r="F96" s="316"/>
      <c r="G96" s="316">
        <v>132500</v>
      </c>
      <c r="H96" s="316"/>
      <c r="I96" s="316">
        <v>132500</v>
      </c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118"/>
      <c r="BB96" s="118"/>
      <c r="BC96" s="13"/>
      <c r="BD96" s="13"/>
      <c r="BE96" s="13"/>
      <c r="BF96" s="13"/>
      <c r="BG96" s="13"/>
      <c r="BH96" s="31"/>
    </row>
    <row r="97" spans="1:60" s="23" customFormat="1" ht="18" customHeight="1">
      <c r="A97" s="130"/>
      <c r="B97" s="393" t="s">
        <v>484</v>
      </c>
      <c r="C97" s="393"/>
      <c r="D97" s="393"/>
      <c r="E97" s="316">
        <v>24990</v>
      </c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118"/>
      <c r="BB97" s="118"/>
      <c r="BC97" s="13"/>
      <c r="BD97" s="13"/>
      <c r="BE97" s="13"/>
      <c r="BF97" s="13"/>
      <c r="BG97" s="13"/>
      <c r="BH97" s="31"/>
    </row>
    <row r="98" spans="1:60" s="23" customFormat="1" ht="18" customHeight="1">
      <c r="A98" s="130"/>
      <c r="B98" s="393" t="s">
        <v>494</v>
      </c>
      <c r="C98" s="393"/>
      <c r="D98" s="393"/>
      <c r="E98" s="316">
        <v>132612</v>
      </c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118"/>
      <c r="BB98" s="118"/>
      <c r="BC98" s="13"/>
      <c r="BD98" s="13"/>
      <c r="BE98" s="13"/>
      <c r="BF98" s="13"/>
      <c r="BG98" s="13"/>
      <c r="BH98" s="31"/>
    </row>
    <row r="99" spans="1:60" s="23" customFormat="1" ht="18" customHeight="1">
      <c r="A99" s="130"/>
      <c r="B99" s="393" t="s">
        <v>553</v>
      </c>
      <c r="C99" s="393"/>
      <c r="D99" s="393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118"/>
      <c r="BB99" s="118"/>
      <c r="BC99" s="13"/>
      <c r="BD99" s="13"/>
      <c r="BE99" s="13"/>
      <c r="BF99" s="13"/>
      <c r="BG99" s="13"/>
      <c r="BH99" s="31"/>
    </row>
    <row r="100" spans="1:60" s="263" customFormat="1" ht="18" customHeight="1">
      <c r="A100" s="162"/>
      <c r="B100" s="554" t="s">
        <v>493</v>
      </c>
      <c r="C100" s="554"/>
      <c r="D100" s="554"/>
      <c r="E100" s="542">
        <f>SUM(E96:E99)</f>
        <v>340102</v>
      </c>
      <c r="F100" s="542"/>
      <c r="G100" s="542">
        <f>SUM(G96:G99)</f>
        <v>132500</v>
      </c>
      <c r="H100" s="542"/>
      <c r="I100" s="542">
        <f>SUM(I96:I99)</f>
        <v>132500</v>
      </c>
      <c r="J100" s="542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535">
        <f>AC97+AC98</f>
        <v>0</v>
      </c>
      <c r="AD100" s="535"/>
      <c r="AE100" s="535"/>
      <c r="AF100" s="535"/>
      <c r="AG100" s="535">
        <f>SUM(AG98:AG99)</f>
        <v>0</v>
      </c>
      <c r="AH100" s="535"/>
      <c r="AI100" s="535"/>
      <c r="AJ100" s="535"/>
      <c r="AK100" s="535"/>
      <c r="AL100" s="535"/>
      <c r="AM100" s="535"/>
      <c r="AN100" s="535"/>
      <c r="AO100" s="535"/>
      <c r="AP100" s="535"/>
      <c r="AQ100" s="535"/>
      <c r="AR100" s="535"/>
      <c r="AS100" s="535"/>
      <c r="AT100" s="535"/>
      <c r="AU100" s="535"/>
      <c r="AV100" s="535"/>
      <c r="AW100" s="535"/>
      <c r="AX100" s="535"/>
      <c r="AY100" s="535"/>
      <c r="AZ100" s="535"/>
      <c r="BA100" s="260"/>
      <c r="BB100" s="260"/>
      <c r="BC100" s="261"/>
      <c r="BD100" s="261"/>
      <c r="BE100" s="261"/>
      <c r="BF100" s="261"/>
      <c r="BG100" s="261"/>
      <c r="BH100" s="262"/>
    </row>
    <row r="101" spans="1:60" s="23" customFormat="1" ht="18" customHeight="1">
      <c r="A101" s="130"/>
      <c r="B101" s="393" t="s">
        <v>487</v>
      </c>
      <c r="C101" s="393"/>
      <c r="D101" s="393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118"/>
      <c r="BB101" s="118"/>
      <c r="BC101" s="13"/>
      <c r="BD101" s="13"/>
      <c r="BE101" s="13"/>
      <c r="BF101" s="13"/>
      <c r="BG101" s="13"/>
      <c r="BH101" s="31"/>
    </row>
    <row r="102" spans="1:60" s="263" customFormat="1" ht="18" customHeight="1">
      <c r="A102" s="162"/>
      <c r="B102" s="554" t="s">
        <v>495</v>
      </c>
      <c r="C102" s="554"/>
      <c r="D102" s="554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35"/>
      <c r="AP102" s="535"/>
      <c r="AQ102" s="535"/>
      <c r="AR102" s="535"/>
      <c r="AS102" s="535"/>
      <c r="AT102" s="535"/>
      <c r="AU102" s="535"/>
      <c r="AV102" s="535"/>
      <c r="AW102" s="535"/>
      <c r="AX102" s="535"/>
      <c r="AY102" s="535"/>
      <c r="AZ102" s="535"/>
      <c r="BA102" s="260"/>
      <c r="BB102" s="260"/>
      <c r="BC102" s="261"/>
      <c r="BD102" s="261"/>
      <c r="BE102" s="261"/>
      <c r="BF102" s="261"/>
      <c r="BG102" s="261"/>
      <c r="BH102" s="262"/>
    </row>
    <row r="103" spans="1:60" s="12" customFormat="1" ht="7.5" customHeight="1">
      <c r="A103" s="115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15"/>
      <c r="BB103" s="115"/>
    </row>
    <row r="104" spans="1:60" s="12" customFormat="1" ht="0.75" customHeight="1">
      <c r="A104" s="115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15"/>
      <c r="BB104" s="115"/>
    </row>
    <row r="105" spans="1:60" s="22" customFormat="1" ht="20.100000000000001" customHeight="1">
      <c r="A105" s="115"/>
      <c r="B105" s="316" t="s">
        <v>66</v>
      </c>
      <c r="C105" s="316"/>
      <c r="D105" s="316"/>
      <c r="E105" s="316" t="s">
        <v>7</v>
      </c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115"/>
      <c r="BB105" s="115"/>
      <c r="BC105" s="12"/>
      <c r="BD105" s="12"/>
      <c r="BE105" s="12"/>
      <c r="BF105" s="12"/>
      <c r="BG105" s="12"/>
      <c r="BH105" s="12"/>
    </row>
    <row r="106" spans="1:60" s="22" customFormat="1" ht="30.75" customHeight="1">
      <c r="A106" s="115"/>
      <c r="B106" s="316"/>
      <c r="C106" s="316"/>
      <c r="D106" s="316"/>
      <c r="E106" s="316" t="s">
        <v>161</v>
      </c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118"/>
      <c r="BB106" s="118"/>
      <c r="BC106" s="33"/>
      <c r="BD106" s="33"/>
      <c r="BE106" s="33"/>
      <c r="BF106" s="33"/>
      <c r="BG106" s="33"/>
      <c r="BH106" s="12"/>
    </row>
    <row r="107" spans="1:60" s="22" customFormat="1" ht="50.1" customHeight="1">
      <c r="A107" s="115"/>
      <c r="B107" s="316"/>
      <c r="C107" s="316"/>
      <c r="D107" s="316"/>
      <c r="E107" s="316" t="s">
        <v>197</v>
      </c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 t="s">
        <v>408</v>
      </c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 t="s">
        <v>210</v>
      </c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118"/>
      <c r="BB107" s="118"/>
      <c r="BC107" s="33"/>
      <c r="BD107" s="33"/>
      <c r="BE107" s="33"/>
      <c r="BF107" s="33"/>
      <c r="BG107" s="33"/>
      <c r="BH107" s="12"/>
    </row>
    <row r="108" spans="1:60" s="22" customFormat="1" ht="129.94999999999999" customHeight="1">
      <c r="A108" s="115"/>
      <c r="B108" s="316"/>
      <c r="C108" s="316"/>
      <c r="D108" s="316"/>
      <c r="E108" s="316" t="s">
        <v>600</v>
      </c>
      <c r="F108" s="316"/>
      <c r="G108" s="316"/>
      <c r="H108" s="316"/>
      <c r="I108" s="316" t="s">
        <v>585</v>
      </c>
      <c r="J108" s="316"/>
      <c r="K108" s="316"/>
      <c r="L108" s="316"/>
      <c r="M108" s="316" t="s">
        <v>588</v>
      </c>
      <c r="N108" s="316"/>
      <c r="O108" s="316"/>
      <c r="P108" s="316"/>
      <c r="Q108" s="316" t="s">
        <v>232</v>
      </c>
      <c r="R108" s="316"/>
      <c r="S108" s="316"/>
      <c r="T108" s="316"/>
      <c r="U108" s="316" t="s">
        <v>586</v>
      </c>
      <c r="V108" s="316"/>
      <c r="W108" s="316"/>
      <c r="X108" s="316"/>
      <c r="Y108" s="316" t="s">
        <v>585</v>
      </c>
      <c r="Z108" s="316"/>
      <c r="AA108" s="316"/>
      <c r="AB108" s="316"/>
      <c r="AC108" s="316" t="s">
        <v>588</v>
      </c>
      <c r="AD108" s="316"/>
      <c r="AE108" s="316"/>
      <c r="AF108" s="316"/>
      <c r="AG108" s="316" t="s">
        <v>232</v>
      </c>
      <c r="AH108" s="316"/>
      <c r="AI108" s="316"/>
      <c r="AJ108" s="316"/>
      <c r="AK108" s="316" t="s">
        <v>586</v>
      </c>
      <c r="AL108" s="316"/>
      <c r="AM108" s="316"/>
      <c r="AN108" s="316"/>
      <c r="AO108" s="316" t="s">
        <v>585</v>
      </c>
      <c r="AP108" s="316"/>
      <c r="AQ108" s="316"/>
      <c r="AR108" s="316"/>
      <c r="AS108" s="316" t="s">
        <v>588</v>
      </c>
      <c r="AT108" s="316"/>
      <c r="AU108" s="316"/>
      <c r="AV108" s="316"/>
      <c r="AW108" s="316" t="s">
        <v>232</v>
      </c>
      <c r="AX108" s="316"/>
      <c r="AY108" s="316"/>
      <c r="AZ108" s="316"/>
      <c r="BA108" s="118"/>
      <c r="BB108" s="118"/>
      <c r="BC108" s="33"/>
      <c r="BD108" s="33"/>
      <c r="BE108" s="33"/>
      <c r="BF108" s="33"/>
      <c r="BG108" s="33"/>
      <c r="BH108" s="12"/>
    </row>
    <row r="109" spans="1:60" s="22" customFormat="1" ht="15" customHeight="1">
      <c r="A109" s="115"/>
      <c r="B109" s="336" t="s">
        <v>12</v>
      </c>
      <c r="C109" s="336"/>
      <c r="D109" s="336"/>
      <c r="E109" s="316">
        <v>51</v>
      </c>
      <c r="F109" s="316"/>
      <c r="G109" s="316"/>
      <c r="H109" s="316"/>
      <c r="I109" s="316">
        <v>52</v>
      </c>
      <c r="J109" s="316"/>
      <c r="K109" s="316"/>
      <c r="L109" s="316"/>
      <c r="M109" s="316">
        <v>53</v>
      </c>
      <c r="N109" s="316"/>
      <c r="O109" s="316"/>
      <c r="P109" s="316"/>
      <c r="Q109" s="316">
        <v>54</v>
      </c>
      <c r="R109" s="316"/>
      <c r="S109" s="316"/>
      <c r="T109" s="316"/>
      <c r="U109" s="316">
        <v>55</v>
      </c>
      <c r="V109" s="316"/>
      <c r="W109" s="316"/>
      <c r="X109" s="316"/>
      <c r="Y109" s="316">
        <v>56</v>
      </c>
      <c r="Z109" s="316"/>
      <c r="AA109" s="316"/>
      <c r="AB109" s="316"/>
      <c r="AC109" s="316">
        <v>57</v>
      </c>
      <c r="AD109" s="316"/>
      <c r="AE109" s="316"/>
      <c r="AF109" s="316"/>
      <c r="AG109" s="316">
        <v>58</v>
      </c>
      <c r="AH109" s="316"/>
      <c r="AI109" s="316"/>
      <c r="AJ109" s="316"/>
      <c r="AK109" s="316">
        <v>59</v>
      </c>
      <c r="AL109" s="316"/>
      <c r="AM109" s="316"/>
      <c r="AN109" s="316"/>
      <c r="AO109" s="316">
        <v>60</v>
      </c>
      <c r="AP109" s="316"/>
      <c r="AQ109" s="316"/>
      <c r="AR109" s="316"/>
      <c r="AS109" s="316">
        <v>61</v>
      </c>
      <c r="AT109" s="316"/>
      <c r="AU109" s="316"/>
      <c r="AV109" s="316"/>
      <c r="AW109" s="316">
        <v>62</v>
      </c>
      <c r="AX109" s="316"/>
      <c r="AY109" s="316"/>
      <c r="AZ109" s="316"/>
      <c r="BA109" s="159"/>
      <c r="BB109" s="159"/>
      <c r="BC109" s="34"/>
      <c r="BD109" s="34"/>
      <c r="BE109" s="34"/>
      <c r="BF109" s="34"/>
      <c r="BG109" s="34"/>
      <c r="BH109" s="12"/>
    </row>
    <row r="110" spans="1:60" s="23" customFormat="1" ht="18" customHeight="1">
      <c r="A110" s="130"/>
      <c r="B110" s="393" t="s">
        <v>151</v>
      </c>
      <c r="C110" s="393"/>
      <c r="D110" s="393"/>
      <c r="E110" s="316">
        <v>28602</v>
      </c>
      <c r="F110" s="316"/>
      <c r="G110" s="316"/>
      <c r="H110" s="316"/>
      <c r="I110" s="316">
        <v>25602</v>
      </c>
      <c r="J110" s="316"/>
      <c r="K110" s="316"/>
      <c r="L110" s="316"/>
      <c r="M110" s="316">
        <v>25602</v>
      </c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118"/>
      <c r="BB110" s="118"/>
      <c r="BC110" s="13"/>
      <c r="BD110" s="13"/>
      <c r="BE110" s="13"/>
      <c r="BF110" s="13"/>
      <c r="BG110" s="13"/>
      <c r="BH110" s="31"/>
    </row>
    <row r="111" spans="1:60" s="263" customFormat="1" ht="18" customHeight="1">
      <c r="A111" s="162"/>
      <c r="B111" s="554" t="s">
        <v>140</v>
      </c>
      <c r="C111" s="554"/>
      <c r="D111" s="554"/>
      <c r="E111" s="535">
        <f>SUM(E110)</f>
        <v>28602</v>
      </c>
      <c r="F111" s="535"/>
      <c r="G111" s="535"/>
      <c r="H111" s="535"/>
      <c r="I111" s="535">
        <f>SUM(I110)</f>
        <v>25602</v>
      </c>
      <c r="J111" s="535"/>
      <c r="K111" s="535"/>
      <c r="L111" s="535"/>
      <c r="M111" s="535">
        <f>SUM(M110)</f>
        <v>25602</v>
      </c>
      <c r="N111" s="535"/>
      <c r="O111" s="535"/>
      <c r="P111" s="535"/>
      <c r="Q111" s="535"/>
      <c r="R111" s="535"/>
      <c r="S111" s="535"/>
      <c r="T111" s="535"/>
      <c r="U111" s="535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535"/>
      <c r="AI111" s="535"/>
      <c r="AJ111" s="535"/>
      <c r="AK111" s="535"/>
      <c r="AL111" s="535"/>
      <c r="AM111" s="535"/>
      <c r="AN111" s="535"/>
      <c r="AO111" s="535"/>
      <c r="AP111" s="535"/>
      <c r="AQ111" s="535"/>
      <c r="AR111" s="535"/>
      <c r="AS111" s="535"/>
      <c r="AT111" s="535"/>
      <c r="AU111" s="535"/>
      <c r="AV111" s="535"/>
      <c r="AW111" s="535"/>
      <c r="AX111" s="535"/>
      <c r="AY111" s="535"/>
      <c r="AZ111" s="535"/>
      <c r="BA111" s="260"/>
      <c r="BB111" s="260"/>
      <c r="BC111" s="261"/>
      <c r="BD111" s="261"/>
      <c r="BE111" s="261"/>
      <c r="BF111" s="261"/>
      <c r="BG111" s="261"/>
      <c r="BH111" s="262"/>
    </row>
    <row r="112" spans="1:60" s="263" customFormat="1" ht="18" customHeight="1">
      <c r="A112" s="162"/>
      <c r="B112" s="528" t="s">
        <v>153</v>
      </c>
      <c r="C112" s="529"/>
      <c r="D112" s="530"/>
      <c r="E112" s="531">
        <v>2035731</v>
      </c>
      <c r="F112" s="532"/>
      <c r="G112" s="532"/>
      <c r="H112" s="533"/>
      <c r="I112" s="531">
        <v>2077529</v>
      </c>
      <c r="J112" s="532"/>
      <c r="K112" s="532"/>
      <c r="L112" s="533"/>
      <c r="M112" s="531">
        <v>2077529</v>
      </c>
      <c r="N112" s="532"/>
      <c r="O112" s="532"/>
      <c r="P112" s="533"/>
      <c r="Q112" s="264"/>
      <c r="R112" s="265"/>
      <c r="S112" s="265"/>
      <c r="T112" s="266"/>
      <c r="U112" s="264"/>
      <c r="V112" s="265"/>
      <c r="W112" s="265"/>
      <c r="X112" s="266"/>
      <c r="Y112" s="264"/>
      <c r="Z112" s="265"/>
      <c r="AA112" s="265"/>
      <c r="AB112" s="266"/>
      <c r="AC112" s="264"/>
      <c r="AD112" s="265"/>
      <c r="AE112" s="265"/>
      <c r="AF112" s="266"/>
      <c r="AG112" s="264"/>
      <c r="AH112" s="265"/>
      <c r="AI112" s="265"/>
      <c r="AJ112" s="266"/>
      <c r="AK112" s="264"/>
      <c r="AL112" s="265"/>
      <c r="AM112" s="265"/>
      <c r="AN112" s="266"/>
      <c r="AO112" s="264"/>
      <c r="AP112" s="265"/>
      <c r="AQ112" s="265"/>
      <c r="AR112" s="266"/>
      <c r="AS112" s="264"/>
      <c r="AT112" s="265"/>
      <c r="AU112" s="265"/>
      <c r="AV112" s="266"/>
      <c r="AW112" s="264"/>
      <c r="AX112" s="265"/>
      <c r="AY112" s="265"/>
      <c r="AZ112" s="266"/>
      <c r="BA112" s="260"/>
      <c r="BB112" s="260"/>
      <c r="BC112" s="261"/>
      <c r="BD112" s="261"/>
      <c r="BE112" s="261"/>
      <c r="BF112" s="261"/>
      <c r="BG112" s="261"/>
      <c r="BH112" s="262"/>
    </row>
    <row r="113" spans="1:60" s="263" customFormat="1" ht="18" customHeight="1">
      <c r="A113" s="162"/>
      <c r="B113" s="528" t="s">
        <v>154</v>
      </c>
      <c r="C113" s="529"/>
      <c r="D113" s="530"/>
      <c r="E113" s="531">
        <v>978100</v>
      </c>
      <c r="F113" s="532"/>
      <c r="G113" s="532"/>
      <c r="H113" s="533"/>
      <c r="I113" s="531">
        <v>838100</v>
      </c>
      <c r="J113" s="532"/>
      <c r="K113" s="532"/>
      <c r="L113" s="533"/>
      <c r="M113" s="531">
        <v>838100</v>
      </c>
      <c r="N113" s="532"/>
      <c r="O113" s="532"/>
      <c r="P113" s="533"/>
      <c r="Q113" s="264"/>
      <c r="R113" s="265"/>
      <c r="S113" s="265"/>
      <c r="T113" s="266"/>
      <c r="U113" s="264"/>
      <c r="V113" s="265"/>
      <c r="W113" s="265"/>
      <c r="X113" s="266"/>
      <c r="Y113" s="264"/>
      <c r="Z113" s="265"/>
      <c r="AA113" s="265"/>
      <c r="AB113" s="266"/>
      <c r="AC113" s="264"/>
      <c r="AD113" s="265"/>
      <c r="AE113" s="265"/>
      <c r="AF113" s="266"/>
      <c r="AG113" s="264"/>
      <c r="AH113" s="265"/>
      <c r="AI113" s="265"/>
      <c r="AJ113" s="266"/>
      <c r="AK113" s="264"/>
      <c r="AL113" s="265"/>
      <c r="AM113" s="265"/>
      <c r="AN113" s="266"/>
      <c r="AO113" s="264"/>
      <c r="AP113" s="265"/>
      <c r="AQ113" s="265"/>
      <c r="AR113" s="266"/>
      <c r="AS113" s="264"/>
      <c r="AT113" s="265"/>
      <c r="AU113" s="265"/>
      <c r="AV113" s="266"/>
      <c r="AW113" s="264"/>
      <c r="AX113" s="265"/>
      <c r="AY113" s="265"/>
      <c r="AZ113" s="266"/>
      <c r="BA113" s="260"/>
      <c r="BB113" s="260"/>
      <c r="BC113" s="261"/>
      <c r="BD113" s="261"/>
      <c r="BE113" s="261"/>
      <c r="BF113" s="261"/>
      <c r="BG113" s="261"/>
      <c r="BH113" s="262"/>
    </row>
    <row r="114" spans="1:60" s="263" customFormat="1" ht="18" customHeight="1">
      <c r="A114" s="162"/>
      <c r="B114" s="528" t="s">
        <v>412</v>
      </c>
      <c r="C114" s="529"/>
      <c r="D114" s="530"/>
      <c r="E114" s="531">
        <v>56665</v>
      </c>
      <c r="F114" s="532"/>
      <c r="G114" s="532"/>
      <c r="H114" s="533"/>
      <c r="I114" s="531">
        <v>46665</v>
      </c>
      <c r="J114" s="532"/>
      <c r="K114" s="532"/>
      <c r="L114" s="533"/>
      <c r="M114" s="531">
        <v>46665</v>
      </c>
      <c r="N114" s="532"/>
      <c r="O114" s="532"/>
      <c r="P114" s="533"/>
      <c r="Q114" s="264"/>
      <c r="R114" s="265"/>
      <c r="S114" s="265"/>
      <c r="T114" s="266"/>
      <c r="U114" s="264"/>
      <c r="V114" s="265"/>
      <c r="W114" s="265"/>
      <c r="X114" s="266"/>
      <c r="Y114" s="264"/>
      <c r="Z114" s="265"/>
      <c r="AA114" s="265"/>
      <c r="AB114" s="266"/>
      <c r="AC114" s="264"/>
      <c r="AD114" s="265"/>
      <c r="AE114" s="265"/>
      <c r="AF114" s="266"/>
      <c r="AG114" s="264"/>
      <c r="AH114" s="265"/>
      <c r="AI114" s="265"/>
      <c r="AJ114" s="266"/>
      <c r="AK114" s="264"/>
      <c r="AL114" s="265"/>
      <c r="AM114" s="265"/>
      <c r="AN114" s="266"/>
      <c r="AO114" s="264"/>
      <c r="AP114" s="265"/>
      <c r="AQ114" s="265"/>
      <c r="AR114" s="266"/>
      <c r="AS114" s="264"/>
      <c r="AT114" s="265"/>
      <c r="AU114" s="265"/>
      <c r="AV114" s="266"/>
      <c r="AW114" s="264"/>
      <c r="AX114" s="265"/>
      <c r="AY114" s="265"/>
      <c r="AZ114" s="266"/>
      <c r="BA114" s="260"/>
      <c r="BB114" s="260"/>
      <c r="BC114" s="261"/>
      <c r="BD114" s="261"/>
      <c r="BE114" s="261"/>
      <c r="BF114" s="261"/>
      <c r="BG114" s="261"/>
      <c r="BH114" s="262"/>
    </row>
    <row r="115" spans="1:60" s="263" customFormat="1" ht="18" customHeight="1">
      <c r="A115" s="162"/>
      <c r="B115" s="528" t="s">
        <v>413</v>
      </c>
      <c r="C115" s="529"/>
      <c r="D115" s="530"/>
      <c r="E115" s="531">
        <v>98771</v>
      </c>
      <c r="F115" s="532"/>
      <c r="G115" s="532"/>
      <c r="H115" s="533"/>
      <c r="I115" s="531">
        <v>84747</v>
      </c>
      <c r="J115" s="532"/>
      <c r="K115" s="532"/>
      <c r="L115" s="533"/>
      <c r="M115" s="531">
        <v>84847</v>
      </c>
      <c r="N115" s="532"/>
      <c r="O115" s="532"/>
      <c r="P115" s="533"/>
      <c r="Q115" s="264"/>
      <c r="R115" s="265"/>
      <c r="S115" s="265"/>
      <c r="T115" s="266"/>
      <c r="U115" s="264"/>
      <c r="V115" s="265"/>
      <c r="W115" s="265"/>
      <c r="X115" s="266"/>
      <c r="Y115" s="264"/>
      <c r="Z115" s="265"/>
      <c r="AA115" s="265"/>
      <c r="AB115" s="266"/>
      <c r="AC115" s="264"/>
      <c r="AD115" s="265"/>
      <c r="AE115" s="265"/>
      <c r="AF115" s="266"/>
      <c r="AG115" s="264"/>
      <c r="AH115" s="265"/>
      <c r="AI115" s="265"/>
      <c r="AJ115" s="266"/>
      <c r="AK115" s="264"/>
      <c r="AL115" s="265"/>
      <c r="AM115" s="265"/>
      <c r="AN115" s="266"/>
      <c r="AO115" s="264"/>
      <c r="AP115" s="265"/>
      <c r="AQ115" s="265"/>
      <c r="AR115" s="266"/>
      <c r="AS115" s="264"/>
      <c r="AT115" s="265"/>
      <c r="AU115" s="265"/>
      <c r="AV115" s="266"/>
      <c r="AW115" s="264"/>
      <c r="AX115" s="265"/>
      <c r="AY115" s="265"/>
      <c r="AZ115" s="266"/>
      <c r="BA115" s="260"/>
      <c r="BB115" s="260"/>
      <c r="BC115" s="261"/>
      <c r="BD115" s="261"/>
      <c r="BE115" s="261"/>
      <c r="BF115" s="261"/>
      <c r="BG115" s="261"/>
      <c r="BH115" s="262"/>
    </row>
    <row r="116" spans="1:60" s="23" customFormat="1" ht="18" customHeight="1">
      <c r="A116" s="130"/>
      <c r="B116" s="400" t="s">
        <v>414</v>
      </c>
      <c r="C116" s="401"/>
      <c r="D116" s="402"/>
      <c r="E116" s="531">
        <v>49158</v>
      </c>
      <c r="F116" s="532"/>
      <c r="G116" s="532"/>
      <c r="H116" s="533"/>
      <c r="I116" s="531">
        <v>59158</v>
      </c>
      <c r="J116" s="532"/>
      <c r="K116" s="532"/>
      <c r="L116" s="533"/>
      <c r="M116" s="531">
        <v>59158</v>
      </c>
      <c r="N116" s="532"/>
      <c r="O116" s="532"/>
      <c r="P116" s="533"/>
      <c r="Q116" s="410"/>
      <c r="R116" s="411"/>
      <c r="S116" s="411"/>
      <c r="T116" s="412"/>
      <c r="U116" s="410"/>
      <c r="V116" s="411"/>
      <c r="W116" s="411"/>
      <c r="X116" s="412"/>
      <c r="Y116" s="410"/>
      <c r="Z116" s="411"/>
      <c r="AA116" s="411"/>
      <c r="AB116" s="412"/>
      <c r="AC116" s="410"/>
      <c r="AD116" s="411"/>
      <c r="AE116" s="411"/>
      <c r="AF116" s="412"/>
      <c r="AG116" s="410"/>
      <c r="AH116" s="411"/>
      <c r="AI116" s="411"/>
      <c r="AJ116" s="412"/>
      <c r="AK116" s="410"/>
      <c r="AL116" s="411"/>
      <c r="AM116" s="411"/>
      <c r="AN116" s="412"/>
      <c r="AO116" s="410"/>
      <c r="AP116" s="411"/>
      <c r="AQ116" s="411"/>
      <c r="AR116" s="412"/>
      <c r="AS116" s="410"/>
      <c r="AT116" s="411"/>
      <c r="AU116" s="411"/>
      <c r="AV116" s="412"/>
      <c r="AW116" s="410"/>
      <c r="AX116" s="411"/>
      <c r="AY116" s="411"/>
      <c r="AZ116" s="412"/>
      <c r="BA116" s="118"/>
      <c r="BB116" s="118"/>
      <c r="BC116" s="13"/>
      <c r="BD116" s="13"/>
      <c r="BE116" s="13"/>
      <c r="BF116" s="13"/>
      <c r="BG116" s="13"/>
      <c r="BH116" s="31"/>
    </row>
    <row r="117" spans="1:60" s="263" customFormat="1" ht="18" customHeight="1">
      <c r="A117" s="162"/>
      <c r="B117" s="556" t="s">
        <v>139</v>
      </c>
      <c r="C117" s="557"/>
      <c r="D117" s="558"/>
      <c r="E117" s="543">
        <f>SUM(E112:E116)</f>
        <v>3218425</v>
      </c>
      <c r="F117" s="544"/>
      <c r="G117" s="544"/>
      <c r="H117" s="545"/>
      <c r="I117" s="543">
        <f>SUM(I112:I116)</f>
        <v>3106199</v>
      </c>
      <c r="J117" s="544"/>
      <c r="K117" s="544"/>
      <c r="L117" s="545"/>
      <c r="M117" s="543">
        <f>SUM(M112:M116)</f>
        <v>3106299</v>
      </c>
      <c r="N117" s="544"/>
      <c r="O117" s="544"/>
      <c r="P117" s="545"/>
      <c r="Q117" s="543"/>
      <c r="R117" s="544"/>
      <c r="S117" s="544"/>
      <c r="T117" s="545"/>
      <c r="U117" s="543"/>
      <c r="V117" s="544"/>
      <c r="W117" s="544"/>
      <c r="X117" s="545"/>
      <c r="Y117" s="543"/>
      <c r="Z117" s="544"/>
      <c r="AA117" s="544"/>
      <c r="AB117" s="545"/>
      <c r="AC117" s="543"/>
      <c r="AD117" s="544"/>
      <c r="AE117" s="544"/>
      <c r="AF117" s="545"/>
      <c r="AG117" s="543"/>
      <c r="AH117" s="544"/>
      <c r="AI117" s="544"/>
      <c r="AJ117" s="545"/>
      <c r="AK117" s="543"/>
      <c r="AL117" s="544"/>
      <c r="AM117" s="544"/>
      <c r="AN117" s="545"/>
      <c r="AO117" s="543"/>
      <c r="AP117" s="544"/>
      <c r="AQ117" s="544"/>
      <c r="AR117" s="545"/>
      <c r="AS117" s="543"/>
      <c r="AT117" s="544"/>
      <c r="AU117" s="544"/>
      <c r="AV117" s="545"/>
      <c r="AW117" s="543"/>
      <c r="AX117" s="544"/>
      <c r="AY117" s="544"/>
      <c r="AZ117" s="545"/>
      <c r="BA117" s="260"/>
      <c r="BB117" s="260"/>
      <c r="BC117" s="261"/>
      <c r="BD117" s="261"/>
      <c r="BE117" s="261"/>
      <c r="BF117" s="261"/>
      <c r="BG117" s="261"/>
      <c r="BH117" s="262"/>
    </row>
    <row r="118" spans="1:60" s="23" customFormat="1" ht="18" customHeight="1">
      <c r="A118" s="130"/>
      <c r="B118" s="400" t="s">
        <v>160</v>
      </c>
      <c r="C118" s="401"/>
      <c r="D118" s="402"/>
      <c r="E118" s="410"/>
      <c r="F118" s="411"/>
      <c r="G118" s="411"/>
      <c r="H118" s="412"/>
      <c r="I118" s="410"/>
      <c r="J118" s="411"/>
      <c r="K118" s="411"/>
      <c r="L118" s="412"/>
      <c r="M118" s="410"/>
      <c r="N118" s="411"/>
      <c r="O118" s="411"/>
      <c r="P118" s="412"/>
      <c r="Q118" s="410"/>
      <c r="R118" s="411"/>
      <c r="S118" s="411"/>
      <c r="T118" s="412"/>
      <c r="U118" s="410"/>
      <c r="V118" s="411"/>
      <c r="W118" s="411"/>
      <c r="X118" s="412"/>
      <c r="Y118" s="410"/>
      <c r="Z118" s="411"/>
      <c r="AA118" s="411"/>
      <c r="AB118" s="412"/>
      <c r="AC118" s="410"/>
      <c r="AD118" s="411"/>
      <c r="AE118" s="411"/>
      <c r="AF118" s="412"/>
      <c r="AG118" s="410"/>
      <c r="AH118" s="411"/>
      <c r="AI118" s="411"/>
      <c r="AJ118" s="412"/>
      <c r="AK118" s="410"/>
      <c r="AL118" s="411"/>
      <c r="AM118" s="411"/>
      <c r="AN118" s="412"/>
      <c r="AO118" s="410"/>
      <c r="AP118" s="411"/>
      <c r="AQ118" s="411"/>
      <c r="AR118" s="412"/>
      <c r="AS118" s="410"/>
      <c r="AT118" s="411"/>
      <c r="AU118" s="411"/>
      <c r="AV118" s="412"/>
      <c r="AW118" s="410"/>
      <c r="AX118" s="411"/>
      <c r="AY118" s="411"/>
      <c r="AZ118" s="412"/>
      <c r="BA118" s="118"/>
      <c r="BB118" s="118"/>
      <c r="BC118" s="13"/>
      <c r="BD118" s="13"/>
      <c r="BE118" s="13"/>
      <c r="BF118" s="13"/>
      <c r="BG118" s="13"/>
      <c r="BH118" s="31"/>
    </row>
    <row r="119" spans="1:60" s="263" customFormat="1" ht="18" customHeight="1">
      <c r="A119" s="162"/>
      <c r="B119" s="556" t="s">
        <v>211</v>
      </c>
      <c r="C119" s="557"/>
      <c r="D119" s="558"/>
      <c r="E119" s="543"/>
      <c r="F119" s="544"/>
      <c r="G119" s="544"/>
      <c r="H119" s="545"/>
      <c r="I119" s="543"/>
      <c r="J119" s="544"/>
      <c r="K119" s="544"/>
      <c r="L119" s="545"/>
      <c r="M119" s="543"/>
      <c r="N119" s="544"/>
      <c r="O119" s="544"/>
      <c r="P119" s="545"/>
      <c r="Q119" s="543"/>
      <c r="R119" s="544"/>
      <c r="S119" s="544"/>
      <c r="T119" s="545"/>
      <c r="U119" s="543"/>
      <c r="V119" s="544"/>
      <c r="W119" s="544"/>
      <c r="X119" s="545"/>
      <c r="Y119" s="543"/>
      <c r="Z119" s="544"/>
      <c r="AA119" s="544"/>
      <c r="AB119" s="545"/>
      <c r="AC119" s="543"/>
      <c r="AD119" s="544"/>
      <c r="AE119" s="544"/>
      <c r="AF119" s="545"/>
      <c r="AG119" s="543"/>
      <c r="AH119" s="544"/>
      <c r="AI119" s="544"/>
      <c r="AJ119" s="545"/>
      <c r="AK119" s="543"/>
      <c r="AL119" s="544"/>
      <c r="AM119" s="544"/>
      <c r="AN119" s="545"/>
      <c r="AO119" s="543"/>
      <c r="AP119" s="544"/>
      <c r="AQ119" s="544"/>
      <c r="AR119" s="545"/>
      <c r="AS119" s="543"/>
      <c r="AT119" s="544"/>
      <c r="AU119" s="544"/>
      <c r="AV119" s="545"/>
      <c r="AW119" s="543"/>
      <c r="AX119" s="544"/>
      <c r="AY119" s="544"/>
      <c r="AZ119" s="545"/>
      <c r="BA119" s="260"/>
      <c r="BB119" s="260"/>
      <c r="BC119" s="261"/>
      <c r="BD119" s="261"/>
      <c r="BE119" s="261"/>
      <c r="BF119" s="261"/>
      <c r="BG119" s="261"/>
      <c r="BH119" s="262"/>
    </row>
    <row r="120" spans="1:60" s="263" customFormat="1" ht="18" customHeight="1">
      <c r="A120" s="162"/>
      <c r="B120" s="528" t="s">
        <v>430</v>
      </c>
      <c r="C120" s="529"/>
      <c r="D120" s="530"/>
      <c r="E120" s="410">
        <v>12000</v>
      </c>
      <c r="F120" s="411"/>
      <c r="G120" s="411"/>
      <c r="H120" s="412"/>
      <c r="I120" s="410">
        <v>12000</v>
      </c>
      <c r="J120" s="411"/>
      <c r="K120" s="411"/>
      <c r="L120" s="412"/>
      <c r="M120" s="410">
        <v>12000</v>
      </c>
      <c r="N120" s="411"/>
      <c r="O120" s="411"/>
      <c r="P120" s="412"/>
      <c r="Q120" s="264"/>
      <c r="R120" s="265"/>
      <c r="S120" s="265"/>
      <c r="T120" s="266"/>
      <c r="U120" s="264"/>
      <c r="V120" s="265"/>
      <c r="W120" s="265"/>
      <c r="X120" s="266"/>
      <c r="Y120" s="264"/>
      <c r="Z120" s="265"/>
      <c r="AA120" s="265"/>
      <c r="AB120" s="266"/>
      <c r="AC120" s="264"/>
      <c r="AD120" s="265"/>
      <c r="AE120" s="265"/>
      <c r="AF120" s="266"/>
      <c r="AG120" s="264"/>
      <c r="AH120" s="265"/>
      <c r="AI120" s="265"/>
      <c r="AJ120" s="266"/>
      <c r="AK120" s="264"/>
      <c r="AL120" s="265"/>
      <c r="AM120" s="265"/>
      <c r="AN120" s="266"/>
      <c r="AO120" s="264"/>
      <c r="AP120" s="265"/>
      <c r="AQ120" s="265"/>
      <c r="AR120" s="266"/>
      <c r="AS120" s="264"/>
      <c r="AT120" s="265"/>
      <c r="AU120" s="265"/>
      <c r="AV120" s="266"/>
      <c r="AW120" s="264"/>
      <c r="AX120" s="265"/>
      <c r="AY120" s="265"/>
      <c r="AZ120" s="266"/>
      <c r="BA120" s="260"/>
      <c r="BB120" s="260"/>
      <c r="BC120" s="261"/>
      <c r="BD120" s="261"/>
      <c r="BE120" s="261"/>
      <c r="BF120" s="261"/>
      <c r="BG120" s="261"/>
      <c r="BH120" s="262"/>
    </row>
    <row r="121" spans="1:60" s="263" customFormat="1" ht="18" customHeight="1">
      <c r="A121" s="162"/>
      <c r="B121" s="528" t="s">
        <v>431</v>
      </c>
      <c r="C121" s="529"/>
      <c r="D121" s="530"/>
      <c r="E121" s="531">
        <v>92921</v>
      </c>
      <c r="F121" s="532"/>
      <c r="G121" s="532"/>
      <c r="H121" s="533"/>
      <c r="I121" s="531">
        <v>82921</v>
      </c>
      <c r="J121" s="532"/>
      <c r="K121" s="532"/>
      <c r="L121" s="533"/>
      <c r="M121" s="531">
        <v>82921</v>
      </c>
      <c r="N121" s="532"/>
      <c r="O121" s="532"/>
      <c r="P121" s="533"/>
      <c r="Q121" s="264"/>
      <c r="R121" s="265"/>
      <c r="S121" s="265"/>
      <c r="T121" s="266"/>
      <c r="U121" s="264"/>
      <c r="V121" s="265"/>
      <c r="W121" s="265"/>
      <c r="X121" s="266"/>
      <c r="Y121" s="264"/>
      <c r="Z121" s="265"/>
      <c r="AA121" s="265"/>
      <c r="AB121" s="266"/>
      <c r="AC121" s="264"/>
      <c r="AD121" s="265"/>
      <c r="AE121" s="265"/>
      <c r="AF121" s="266"/>
      <c r="AG121" s="264"/>
      <c r="AH121" s="265"/>
      <c r="AI121" s="265"/>
      <c r="AJ121" s="266"/>
      <c r="AK121" s="264"/>
      <c r="AL121" s="265"/>
      <c r="AM121" s="265"/>
      <c r="AN121" s="266"/>
      <c r="AO121" s="264"/>
      <c r="AP121" s="265"/>
      <c r="AQ121" s="265"/>
      <c r="AR121" s="266"/>
      <c r="AS121" s="264"/>
      <c r="AT121" s="265"/>
      <c r="AU121" s="265"/>
      <c r="AV121" s="266"/>
      <c r="AW121" s="264"/>
      <c r="AX121" s="265"/>
      <c r="AY121" s="265"/>
      <c r="AZ121" s="266"/>
      <c r="BA121" s="260"/>
      <c r="BB121" s="260"/>
      <c r="BC121" s="261"/>
      <c r="BD121" s="261"/>
      <c r="BE121" s="261"/>
      <c r="BF121" s="261"/>
      <c r="BG121" s="261"/>
      <c r="BH121" s="262"/>
    </row>
    <row r="122" spans="1:60" s="263" customFormat="1" ht="18" customHeight="1">
      <c r="A122" s="162"/>
      <c r="B122" s="528" t="s">
        <v>432</v>
      </c>
      <c r="C122" s="529"/>
      <c r="D122" s="530"/>
      <c r="E122" s="531">
        <v>32595</v>
      </c>
      <c r="F122" s="532"/>
      <c r="G122" s="532"/>
      <c r="H122" s="533"/>
      <c r="I122" s="531">
        <v>12000</v>
      </c>
      <c r="J122" s="532"/>
      <c r="K122" s="532"/>
      <c r="L122" s="533"/>
      <c r="M122" s="531">
        <v>12000</v>
      </c>
      <c r="N122" s="532"/>
      <c r="O122" s="532"/>
      <c r="P122" s="533"/>
      <c r="Q122" s="264"/>
      <c r="R122" s="265"/>
      <c r="S122" s="265"/>
      <c r="T122" s="266"/>
      <c r="U122" s="264"/>
      <c r="V122" s="265"/>
      <c r="W122" s="265"/>
      <c r="X122" s="266"/>
      <c r="Y122" s="264"/>
      <c r="Z122" s="265"/>
      <c r="AA122" s="265"/>
      <c r="AB122" s="266"/>
      <c r="AC122" s="264"/>
      <c r="AD122" s="265"/>
      <c r="AE122" s="265"/>
      <c r="AF122" s="266"/>
      <c r="AG122" s="264"/>
      <c r="AH122" s="265"/>
      <c r="AI122" s="265"/>
      <c r="AJ122" s="266"/>
      <c r="AK122" s="264"/>
      <c r="AL122" s="265"/>
      <c r="AM122" s="265"/>
      <c r="AN122" s="266"/>
      <c r="AO122" s="264"/>
      <c r="AP122" s="265"/>
      <c r="AQ122" s="265"/>
      <c r="AR122" s="266"/>
      <c r="AS122" s="264"/>
      <c r="AT122" s="265"/>
      <c r="AU122" s="265"/>
      <c r="AV122" s="266"/>
      <c r="AW122" s="264"/>
      <c r="AX122" s="265"/>
      <c r="AY122" s="265"/>
      <c r="AZ122" s="266"/>
      <c r="BA122" s="260"/>
      <c r="BB122" s="260"/>
      <c r="BC122" s="261"/>
      <c r="BD122" s="261"/>
      <c r="BE122" s="261"/>
      <c r="BF122" s="261"/>
      <c r="BG122" s="261"/>
      <c r="BH122" s="262"/>
    </row>
    <row r="123" spans="1:60" s="263" customFormat="1" ht="18" customHeight="1">
      <c r="A123" s="162"/>
      <c r="B123" s="528" t="s">
        <v>433</v>
      </c>
      <c r="C123" s="529"/>
      <c r="D123" s="530"/>
      <c r="E123" s="531">
        <v>2000</v>
      </c>
      <c r="F123" s="532"/>
      <c r="G123" s="532"/>
      <c r="H123" s="533"/>
      <c r="I123" s="531">
        <v>2000</v>
      </c>
      <c r="J123" s="532"/>
      <c r="K123" s="532"/>
      <c r="L123" s="533"/>
      <c r="M123" s="531">
        <v>2000</v>
      </c>
      <c r="N123" s="532"/>
      <c r="O123" s="532"/>
      <c r="P123" s="533"/>
      <c r="Q123" s="264"/>
      <c r="R123" s="265"/>
      <c r="S123" s="265"/>
      <c r="T123" s="266"/>
      <c r="U123" s="264"/>
      <c r="V123" s="265"/>
      <c r="W123" s="265"/>
      <c r="X123" s="266"/>
      <c r="Y123" s="264"/>
      <c r="Z123" s="265"/>
      <c r="AA123" s="265"/>
      <c r="AB123" s="266"/>
      <c r="AC123" s="264"/>
      <c r="AD123" s="265"/>
      <c r="AE123" s="265"/>
      <c r="AF123" s="266"/>
      <c r="AG123" s="264"/>
      <c r="AH123" s="265"/>
      <c r="AI123" s="265"/>
      <c r="AJ123" s="266"/>
      <c r="AK123" s="264"/>
      <c r="AL123" s="265"/>
      <c r="AM123" s="265"/>
      <c r="AN123" s="266"/>
      <c r="AO123" s="264"/>
      <c r="AP123" s="265"/>
      <c r="AQ123" s="265"/>
      <c r="AR123" s="266"/>
      <c r="AS123" s="264"/>
      <c r="AT123" s="265"/>
      <c r="AU123" s="265"/>
      <c r="AV123" s="266"/>
      <c r="AW123" s="264"/>
      <c r="AX123" s="265"/>
      <c r="AY123" s="265"/>
      <c r="AZ123" s="266"/>
      <c r="BA123" s="260"/>
      <c r="BB123" s="260"/>
      <c r="BC123" s="261"/>
      <c r="BD123" s="261"/>
      <c r="BE123" s="261"/>
      <c r="BF123" s="261"/>
      <c r="BG123" s="261"/>
      <c r="BH123" s="262"/>
    </row>
    <row r="124" spans="1:60" s="263" customFormat="1" ht="18" customHeight="1">
      <c r="A124" s="162"/>
      <c r="B124" s="528" t="s">
        <v>434</v>
      </c>
      <c r="C124" s="529"/>
      <c r="D124" s="530"/>
      <c r="E124" s="531">
        <v>2000</v>
      </c>
      <c r="F124" s="532"/>
      <c r="G124" s="532"/>
      <c r="H124" s="533"/>
      <c r="I124" s="531">
        <v>2000</v>
      </c>
      <c r="J124" s="532"/>
      <c r="K124" s="532"/>
      <c r="L124" s="533"/>
      <c r="M124" s="531">
        <v>2000</v>
      </c>
      <c r="N124" s="532"/>
      <c r="O124" s="532"/>
      <c r="P124" s="533"/>
      <c r="Q124" s="264"/>
      <c r="R124" s="265"/>
      <c r="S124" s="265"/>
      <c r="T124" s="266"/>
      <c r="U124" s="264"/>
      <c r="V124" s="265"/>
      <c r="W124" s="265"/>
      <c r="X124" s="266"/>
      <c r="Y124" s="264"/>
      <c r="Z124" s="265"/>
      <c r="AA124" s="265"/>
      <c r="AB124" s="266"/>
      <c r="AC124" s="264"/>
      <c r="AD124" s="265"/>
      <c r="AE124" s="265"/>
      <c r="AF124" s="266"/>
      <c r="AG124" s="264"/>
      <c r="AH124" s="265"/>
      <c r="AI124" s="265"/>
      <c r="AJ124" s="266"/>
      <c r="AK124" s="264"/>
      <c r="AL124" s="265"/>
      <c r="AM124" s="265"/>
      <c r="AN124" s="266"/>
      <c r="AO124" s="264"/>
      <c r="AP124" s="265"/>
      <c r="AQ124" s="265"/>
      <c r="AR124" s="266"/>
      <c r="AS124" s="264"/>
      <c r="AT124" s="265"/>
      <c r="AU124" s="265"/>
      <c r="AV124" s="266"/>
      <c r="AW124" s="264"/>
      <c r="AX124" s="265"/>
      <c r="AY124" s="265"/>
      <c r="AZ124" s="266"/>
      <c r="BA124" s="260"/>
      <c r="BB124" s="260"/>
      <c r="BC124" s="261"/>
      <c r="BD124" s="261"/>
      <c r="BE124" s="261"/>
      <c r="BF124" s="261"/>
      <c r="BG124" s="261"/>
      <c r="BH124" s="262"/>
    </row>
    <row r="125" spans="1:60" s="263" customFormat="1" ht="18" customHeight="1">
      <c r="A125" s="162"/>
      <c r="B125" s="528" t="s">
        <v>435</v>
      </c>
      <c r="C125" s="529"/>
      <c r="D125" s="530"/>
      <c r="E125" s="531">
        <v>5000</v>
      </c>
      <c r="F125" s="532"/>
      <c r="G125" s="532"/>
      <c r="H125" s="533"/>
      <c r="I125" s="531">
        <v>5000</v>
      </c>
      <c r="J125" s="532"/>
      <c r="K125" s="532"/>
      <c r="L125" s="533"/>
      <c r="M125" s="531">
        <v>5000</v>
      </c>
      <c r="N125" s="532"/>
      <c r="O125" s="532"/>
      <c r="P125" s="533"/>
      <c r="Q125" s="264"/>
      <c r="R125" s="265"/>
      <c r="S125" s="265"/>
      <c r="T125" s="266"/>
      <c r="U125" s="264"/>
      <c r="V125" s="265"/>
      <c r="W125" s="265"/>
      <c r="X125" s="266"/>
      <c r="Y125" s="264"/>
      <c r="Z125" s="265"/>
      <c r="AA125" s="265"/>
      <c r="AB125" s="266"/>
      <c r="AC125" s="264"/>
      <c r="AD125" s="265"/>
      <c r="AE125" s="265"/>
      <c r="AF125" s="266"/>
      <c r="AG125" s="264"/>
      <c r="AH125" s="265"/>
      <c r="AI125" s="265"/>
      <c r="AJ125" s="266"/>
      <c r="AK125" s="264"/>
      <c r="AL125" s="265"/>
      <c r="AM125" s="265"/>
      <c r="AN125" s="266"/>
      <c r="AO125" s="264"/>
      <c r="AP125" s="265"/>
      <c r="AQ125" s="265"/>
      <c r="AR125" s="266"/>
      <c r="AS125" s="264"/>
      <c r="AT125" s="265"/>
      <c r="AU125" s="265"/>
      <c r="AV125" s="266"/>
      <c r="AW125" s="264"/>
      <c r="AX125" s="265"/>
      <c r="AY125" s="265"/>
      <c r="AZ125" s="266"/>
      <c r="BA125" s="260"/>
      <c r="BB125" s="260"/>
      <c r="BC125" s="261"/>
      <c r="BD125" s="261"/>
      <c r="BE125" s="261"/>
      <c r="BF125" s="261"/>
      <c r="BG125" s="261"/>
      <c r="BH125" s="262"/>
    </row>
    <row r="126" spans="1:60" s="263" customFormat="1" ht="18" customHeight="1">
      <c r="A126" s="162"/>
      <c r="B126" s="528" t="s">
        <v>439</v>
      </c>
      <c r="C126" s="529"/>
      <c r="D126" s="530"/>
      <c r="E126" s="531">
        <v>96000</v>
      </c>
      <c r="F126" s="532"/>
      <c r="G126" s="532"/>
      <c r="H126" s="533"/>
      <c r="I126" s="531">
        <v>96000</v>
      </c>
      <c r="J126" s="532"/>
      <c r="K126" s="532"/>
      <c r="L126" s="533"/>
      <c r="M126" s="531">
        <v>96000</v>
      </c>
      <c r="N126" s="532"/>
      <c r="O126" s="532"/>
      <c r="P126" s="533"/>
      <c r="Q126" s="264"/>
      <c r="R126" s="265"/>
      <c r="S126" s="265"/>
      <c r="T126" s="266"/>
      <c r="U126" s="264"/>
      <c r="V126" s="265"/>
      <c r="W126" s="265"/>
      <c r="X126" s="266"/>
      <c r="Y126" s="264"/>
      <c r="Z126" s="265"/>
      <c r="AA126" s="265"/>
      <c r="AB126" s="266"/>
      <c r="AC126" s="264"/>
      <c r="AD126" s="265"/>
      <c r="AE126" s="265"/>
      <c r="AF126" s="266"/>
      <c r="AG126" s="264"/>
      <c r="AH126" s="265"/>
      <c r="AI126" s="265"/>
      <c r="AJ126" s="266"/>
      <c r="AK126" s="264"/>
      <c r="AL126" s="265"/>
      <c r="AM126" s="265"/>
      <c r="AN126" s="266"/>
      <c r="AO126" s="264"/>
      <c r="AP126" s="265"/>
      <c r="AQ126" s="265"/>
      <c r="AR126" s="266"/>
      <c r="AS126" s="264"/>
      <c r="AT126" s="265"/>
      <c r="AU126" s="265"/>
      <c r="AV126" s="266"/>
      <c r="AW126" s="264"/>
      <c r="AX126" s="265"/>
      <c r="AY126" s="265"/>
      <c r="AZ126" s="266"/>
      <c r="BA126" s="260"/>
      <c r="BB126" s="260"/>
      <c r="BC126" s="261"/>
      <c r="BD126" s="261"/>
      <c r="BE126" s="261"/>
      <c r="BF126" s="261"/>
      <c r="BG126" s="261"/>
      <c r="BH126" s="262"/>
    </row>
    <row r="127" spans="1:60" s="263" customFormat="1" ht="18" customHeight="1">
      <c r="A127" s="162"/>
      <c r="B127" s="528" t="s">
        <v>440</v>
      </c>
      <c r="C127" s="529"/>
      <c r="D127" s="530"/>
      <c r="E127" s="531">
        <v>30000</v>
      </c>
      <c r="F127" s="532"/>
      <c r="G127" s="532"/>
      <c r="H127" s="533"/>
      <c r="I127" s="531">
        <v>30000</v>
      </c>
      <c r="J127" s="532"/>
      <c r="K127" s="532"/>
      <c r="L127" s="533"/>
      <c r="M127" s="531">
        <v>30000</v>
      </c>
      <c r="N127" s="532"/>
      <c r="O127" s="532"/>
      <c r="P127" s="533"/>
      <c r="Q127" s="264"/>
      <c r="R127" s="265"/>
      <c r="S127" s="265"/>
      <c r="T127" s="266"/>
      <c r="U127" s="264"/>
      <c r="V127" s="265"/>
      <c r="W127" s="265"/>
      <c r="X127" s="266"/>
      <c r="Y127" s="264"/>
      <c r="Z127" s="265"/>
      <c r="AA127" s="265"/>
      <c r="AB127" s="266"/>
      <c r="AC127" s="264"/>
      <c r="AD127" s="265"/>
      <c r="AE127" s="265"/>
      <c r="AF127" s="266"/>
      <c r="AG127" s="264"/>
      <c r="AH127" s="265"/>
      <c r="AI127" s="265"/>
      <c r="AJ127" s="266"/>
      <c r="AK127" s="264"/>
      <c r="AL127" s="265"/>
      <c r="AM127" s="265"/>
      <c r="AN127" s="266"/>
      <c r="AO127" s="264"/>
      <c r="AP127" s="265"/>
      <c r="AQ127" s="265"/>
      <c r="AR127" s="266"/>
      <c r="AS127" s="264"/>
      <c r="AT127" s="265"/>
      <c r="AU127" s="265"/>
      <c r="AV127" s="266"/>
      <c r="AW127" s="264"/>
      <c r="AX127" s="265"/>
      <c r="AY127" s="265"/>
      <c r="AZ127" s="266"/>
      <c r="BA127" s="260"/>
      <c r="BB127" s="260"/>
      <c r="BC127" s="261"/>
      <c r="BD127" s="261"/>
      <c r="BE127" s="261"/>
      <c r="BF127" s="261"/>
      <c r="BG127" s="261"/>
      <c r="BH127" s="262"/>
    </row>
    <row r="128" spans="1:60" s="263" customFormat="1" ht="18" customHeight="1">
      <c r="A128" s="162"/>
      <c r="B128" s="528" t="s">
        <v>441</v>
      </c>
      <c r="C128" s="529"/>
      <c r="D128" s="530"/>
      <c r="E128" s="531">
        <v>4500</v>
      </c>
      <c r="F128" s="532"/>
      <c r="G128" s="532"/>
      <c r="H128" s="533"/>
      <c r="I128" s="531">
        <v>4500</v>
      </c>
      <c r="J128" s="532"/>
      <c r="K128" s="532"/>
      <c r="L128" s="533"/>
      <c r="M128" s="531">
        <v>4500</v>
      </c>
      <c r="N128" s="532"/>
      <c r="O128" s="532"/>
      <c r="P128" s="533"/>
      <c r="Q128" s="264"/>
      <c r="R128" s="265"/>
      <c r="S128" s="265"/>
      <c r="T128" s="266"/>
      <c r="U128" s="264"/>
      <c r="V128" s="265"/>
      <c r="W128" s="265"/>
      <c r="X128" s="266"/>
      <c r="Y128" s="264"/>
      <c r="Z128" s="265"/>
      <c r="AA128" s="265"/>
      <c r="AB128" s="266"/>
      <c r="AC128" s="264"/>
      <c r="AD128" s="265"/>
      <c r="AE128" s="265"/>
      <c r="AF128" s="266"/>
      <c r="AG128" s="264"/>
      <c r="AH128" s="265"/>
      <c r="AI128" s="265"/>
      <c r="AJ128" s="266"/>
      <c r="AK128" s="264"/>
      <c r="AL128" s="265"/>
      <c r="AM128" s="265"/>
      <c r="AN128" s="266"/>
      <c r="AO128" s="264"/>
      <c r="AP128" s="265"/>
      <c r="AQ128" s="265"/>
      <c r="AR128" s="266"/>
      <c r="AS128" s="264"/>
      <c r="AT128" s="265"/>
      <c r="AU128" s="265"/>
      <c r="AV128" s="266"/>
      <c r="AW128" s="264"/>
      <c r="AX128" s="265"/>
      <c r="AY128" s="265"/>
      <c r="AZ128" s="266"/>
      <c r="BA128" s="260"/>
      <c r="BB128" s="260"/>
      <c r="BC128" s="261"/>
      <c r="BD128" s="261"/>
      <c r="BE128" s="261"/>
      <c r="BF128" s="261"/>
      <c r="BG128" s="261"/>
      <c r="BH128" s="262"/>
    </row>
    <row r="129" spans="1:60" s="263" customFormat="1" ht="18" customHeight="1">
      <c r="A129" s="162"/>
      <c r="B129" s="528" t="s">
        <v>136</v>
      </c>
      <c r="C129" s="529"/>
      <c r="D129" s="530"/>
      <c r="E129" s="531">
        <v>28800</v>
      </c>
      <c r="F129" s="532"/>
      <c r="G129" s="532"/>
      <c r="H129" s="533"/>
      <c r="I129" s="531">
        <v>28800</v>
      </c>
      <c r="J129" s="532"/>
      <c r="K129" s="532"/>
      <c r="L129" s="533"/>
      <c r="M129" s="531">
        <v>28800</v>
      </c>
      <c r="N129" s="532"/>
      <c r="O129" s="532"/>
      <c r="P129" s="533"/>
      <c r="Q129" s="264"/>
      <c r="R129" s="265"/>
      <c r="S129" s="265"/>
      <c r="T129" s="266"/>
      <c r="U129" s="264"/>
      <c r="V129" s="265"/>
      <c r="W129" s="265"/>
      <c r="X129" s="266"/>
      <c r="Y129" s="264"/>
      <c r="Z129" s="265"/>
      <c r="AA129" s="265"/>
      <c r="AB129" s="266"/>
      <c r="AC129" s="264"/>
      <c r="AD129" s="265"/>
      <c r="AE129" s="265"/>
      <c r="AF129" s="266"/>
      <c r="AG129" s="264"/>
      <c r="AH129" s="265"/>
      <c r="AI129" s="265"/>
      <c r="AJ129" s="266"/>
      <c r="AK129" s="264"/>
      <c r="AL129" s="265"/>
      <c r="AM129" s="265"/>
      <c r="AN129" s="266"/>
      <c r="AO129" s="264"/>
      <c r="AP129" s="265"/>
      <c r="AQ129" s="265"/>
      <c r="AR129" s="266"/>
      <c r="AS129" s="264"/>
      <c r="AT129" s="265"/>
      <c r="AU129" s="265"/>
      <c r="AV129" s="266"/>
      <c r="AW129" s="264"/>
      <c r="AX129" s="265"/>
      <c r="AY129" s="265"/>
      <c r="AZ129" s="266"/>
      <c r="BA129" s="260"/>
      <c r="BB129" s="260"/>
      <c r="BC129" s="261"/>
      <c r="BD129" s="261"/>
      <c r="BE129" s="261"/>
      <c r="BF129" s="261"/>
      <c r="BG129" s="261"/>
      <c r="BH129" s="262"/>
    </row>
    <row r="130" spans="1:60" s="263" customFormat="1" ht="18" customHeight="1">
      <c r="A130" s="162"/>
      <c r="B130" s="528" t="s">
        <v>393</v>
      </c>
      <c r="C130" s="529"/>
      <c r="D130" s="530"/>
      <c r="E130" s="531">
        <v>82200</v>
      </c>
      <c r="F130" s="532"/>
      <c r="G130" s="532"/>
      <c r="H130" s="533"/>
      <c r="I130" s="531">
        <v>82200</v>
      </c>
      <c r="J130" s="532"/>
      <c r="K130" s="532"/>
      <c r="L130" s="533"/>
      <c r="M130" s="531">
        <v>82200</v>
      </c>
      <c r="N130" s="532"/>
      <c r="O130" s="532"/>
      <c r="P130" s="533"/>
      <c r="Q130" s="264"/>
      <c r="R130" s="265"/>
      <c r="S130" s="265"/>
      <c r="T130" s="266"/>
      <c r="U130" s="264"/>
      <c r="V130" s="265"/>
      <c r="W130" s="265"/>
      <c r="X130" s="266"/>
      <c r="Y130" s="264"/>
      <c r="Z130" s="265"/>
      <c r="AA130" s="265"/>
      <c r="AB130" s="266"/>
      <c r="AC130" s="264"/>
      <c r="AD130" s="265"/>
      <c r="AE130" s="265"/>
      <c r="AF130" s="266"/>
      <c r="AG130" s="264"/>
      <c r="AH130" s="265"/>
      <c r="AI130" s="265"/>
      <c r="AJ130" s="266"/>
      <c r="AK130" s="264"/>
      <c r="AL130" s="265"/>
      <c r="AM130" s="265"/>
      <c r="AN130" s="266"/>
      <c r="AO130" s="264"/>
      <c r="AP130" s="265"/>
      <c r="AQ130" s="265"/>
      <c r="AR130" s="266"/>
      <c r="AS130" s="264"/>
      <c r="AT130" s="265"/>
      <c r="AU130" s="265"/>
      <c r="AV130" s="266"/>
      <c r="AW130" s="264"/>
      <c r="AX130" s="265"/>
      <c r="AY130" s="265"/>
      <c r="AZ130" s="266"/>
      <c r="BA130" s="260"/>
      <c r="BB130" s="260"/>
      <c r="BC130" s="261"/>
      <c r="BD130" s="261"/>
      <c r="BE130" s="261"/>
      <c r="BF130" s="261"/>
      <c r="BG130" s="261"/>
      <c r="BH130" s="262"/>
    </row>
    <row r="131" spans="1:60" s="263" customFormat="1" ht="18" customHeight="1">
      <c r="A131" s="162"/>
      <c r="B131" s="528" t="s">
        <v>447</v>
      </c>
      <c r="C131" s="529"/>
      <c r="D131" s="530"/>
      <c r="E131" s="531">
        <v>17340</v>
      </c>
      <c r="F131" s="532"/>
      <c r="G131" s="532"/>
      <c r="H131" s="533"/>
      <c r="I131" s="531">
        <v>17340</v>
      </c>
      <c r="J131" s="532"/>
      <c r="K131" s="532"/>
      <c r="L131" s="533"/>
      <c r="M131" s="531">
        <v>17340</v>
      </c>
      <c r="N131" s="532"/>
      <c r="O131" s="532"/>
      <c r="P131" s="533"/>
      <c r="Q131" s="264"/>
      <c r="R131" s="265"/>
      <c r="S131" s="265"/>
      <c r="T131" s="266"/>
      <c r="U131" s="264"/>
      <c r="V131" s="265"/>
      <c r="W131" s="265"/>
      <c r="X131" s="266"/>
      <c r="Y131" s="264"/>
      <c r="Z131" s="265"/>
      <c r="AA131" s="265"/>
      <c r="AB131" s="266"/>
      <c r="AC131" s="264"/>
      <c r="AD131" s="265"/>
      <c r="AE131" s="265"/>
      <c r="AF131" s="266"/>
      <c r="AG131" s="264"/>
      <c r="AH131" s="265"/>
      <c r="AI131" s="265"/>
      <c r="AJ131" s="266"/>
      <c r="AK131" s="264"/>
      <c r="AL131" s="265"/>
      <c r="AM131" s="265"/>
      <c r="AN131" s="266"/>
      <c r="AO131" s="264"/>
      <c r="AP131" s="265"/>
      <c r="AQ131" s="265"/>
      <c r="AR131" s="266"/>
      <c r="AS131" s="264"/>
      <c r="AT131" s="265"/>
      <c r="AU131" s="265"/>
      <c r="AV131" s="266"/>
      <c r="AW131" s="264"/>
      <c r="AX131" s="265"/>
      <c r="AY131" s="265"/>
      <c r="AZ131" s="266"/>
      <c r="BA131" s="260"/>
      <c r="BB131" s="260"/>
      <c r="BC131" s="261"/>
      <c r="BD131" s="261"/>
      <c r="BE131" s="261"/>
      <c r="BF131" s="261"/>
      <c r="BG131" s="261"/>
      <c r="BH131" s="262"/>
    </row>
    <row r="132" spans="1:60" s="263" customFormat="1" ht="18" customHeight="1">
      <c r="A132" s="162"/>
      <c r="B132" s="528" t="s">
        <v>448</v>
      </c>
      <c r="C132" s="529"/>
      <c r="D132" s="530"/>
      <c r="E132" s="531">
        <v>17280</v>
      </c>
      <c r="F132" s="532"/>
      <c r="G132" s="532"/>
      <c r="H132" s="533"/>
      <c r="I132" s="531">
        <v>17280</v>
      </c>
      <c r="J132" s="532"/>
      <c r="K132" s="532"/>
      <c r="L132" s="533"/>
      <c r="M132" s="531">
        <v>17280</v>
      </c>
      <c r="N132" s="532"/>
      <c r="O132" s="532"/>
      <c r="P132" s="533"/>
      <c r="Q132" s="264"/>
      <c r="R132" s="265"/>
      <c r="S132" s="265"/>
      <c r="T132" s="266"/>
      <c r="U132" s="264"/>
      <c r="V132" s="265"/>
      <c r="W132" s="265"/>
      <c r="X132" s="266"/>
      <c r="Y132" s="264"/>
      <c r="Z132" s="265"/>
      <c r="AA132" s="265"/>
      <c r="AB132" s="266"/>
      <c r="AC132" s="264"/>
      <c r="AD132" s="265"/>
      <c r="AE132" s="265"/>
      <c r="AF132" s="266"/>
      <c r="AG132" s="264"/>
      <c r="AH132" s="265"/>
      <c r="AI132" s="265"/>
      <c r="AJ132" s="266"/>
      <c r="AK132" s="264"/>
      <c r="AL132" s="265"/>
      <c r="AM132" s="265"/>
      <c r="AN132" s="266"/>
      <c r="AO132" s="264"/>
      <c r="AP132" s="265"/>
      <c r="AQ132" s="265"/>
      <c r="AR132" s="266"/>
      <c r="AS132" s="264"/>
      <c r="AT132" s="265"/>
      <c r="AU132" s="265"/>
      <c r="AV132" s="266"/>
      <c r="AW132" s="264"/>
      <c r="AX132" s="265"/>
      <c r="AY132" s="265"/>
      <c r="AZ132" s="266"/>
      <c r="BA132" s="260"/>
      <c r="BB132" s="260"/>
      <c r="BC132" s="261"/>
      <c r="BD132" s="261"/>
      <c r="BE132" s="261"/>
      <c r="BF132" s="261"/>
      <c r="BG132" s="261"/>
      <c r="BH132" s="262"/>
    </row>
    <row r="133" spans="1:60" s="263" customFormat="1" ht="18" customHeight="1">
      <c r="A133" s="162"/>
      <c r="B133" s="528" t="s">
        <v>449</v>
      </c>
      <c r="C133" s="529"/>
      <c r="D133" s="530"/>
      <c r="E133" s="531">
        <v>24000</v>
      </c>
      <c r="F133" s="532"/>
      <c r="G133" s="532"/>
      <c r="H133" s="533"/>
      <c r="I133" s="531">
        <v>24000</v>
      </c>
      <c r="J133" s="532"/>
      <c r="K133" s="532"/>
      <c r="L133" s="533"/>
      <c r="M133" s="531">
        <v>24000</v>
      </c>
      <c r="N133" s="532"/>
      <c r="O133" s="532"/>
      <c r="P133" s="533"/>
      <c r="Q133" s="264"/>
      <c r="R133" s="265"/>
      <c r="S133" s="265"/>
      <c r="T133" s="266"/>
      <c r="U133" s="264"/>
      <c r="V133" s="265"/>
      <c r="W133" s="265"/>
      <c r="X133" s="266"/>
      <c r="Y133" s="264"/>
      <c r="Z133" s="265"/>
      <c r="AA133" s="265"/>
      <c r="AB133" s="266"/>
      <c r="AC133" s="264"/>
      <c r="AD133" s="265"/>
      <c r="AE133" s="265"/>
      <c r="AF133" s="266"/>
      <c r="AG133" s="264"/>
      <c r="AH133" s="265"/>
      <c r="AI133" s="265"/>
      <c r="AJ133" s="266"/>
      <c r="AK133" s="264"/>
      <c r="AL133" s="265"/>
      <c r="AM133" s="265"/>
      <c r="AN133" s="266"/>
      <c r="AO133" s="264"/>
      <c r="AP133" s="265"/>
      <c r="AQ133" s="265"/>
      <c r="AR133" s="266"/>
      <c r="AS133" s="264"/>
      <c r="AT133" s="265"/>
      <c r="AU133" s="265"/>
      <c r="AV133" s="266"/>
      <c r="AW133" s="264"/>
      <c r="AX133" s="265"/>
      <c r="AY133" s="265"/>
      <c r="AZ133" s="266"/>
      <c r="BA133" s="260"/>
      <c r="BB133" s="260"/>
      <c r="BC133" s="261"/>
      <c r="BD133" s="261"/>
      <c r="BE133" s="261"/>
      <c r="BF133" s="261"/>
      <c r="BG133" s="261"/>
      <c r="BH133" s="262"/>
    </row>
    <row r="134" spans="1:60" s="263" customFormat="1" ht="18" customHeight="1">
      <c r="A134" s="162"/>
      <c r="B134" s="528" t="s">
        <v>450</v>
      </c>
      <c r="C134" s="529"/>
      <c r="D134" s="530"/>
      <c r="E134" s="531">
        <v>5850</v>
      </c>
      <c r="F134" s="532"/>
      <c r="G134" s="532"/>
      <c r="H134" s="533"/>
      <c r="I134" s="531">
        <v>5850</v>
      </c>
      <c r="J134" s="532"/>
      <c r="K134" s="532"/>
      <c r="L134" s="533"/>
      <c r="M134" s="531">
        <v>5850</v>
      </c>
      <c r="N134" s="532"/>
      <c r="O134" s="532"/>
      <c r="P134" s="533"/>
      <c r="Q134" s="264"/>
      <c r="R134" s="265"/>
      <c r="S134" s="265"/>
      <c r="T134" s="266"/>
      <c r="U134" s="264"/>
      <c r="V134" s="265"/>
      <c r="W134" s="265"/>
      <c r="X134" s="266"/>
      <c r="Y134" s="264"/>
      <c r="Z134" s="265"/>
      <c r="AA134" s="265"/>
      <c r="AB134" s="266"/>
      <c r="AC134" s="264"/>
      <c r="AD134" s="265"/>
      <c r="AE134" s="265"/>
      <c r="AF134" s="266"/>
      <c r="AG134" s="264"/>
      <c r="AH134" s="265"/>
      <c r="AI134" s="265"/>
      <c r="AJ134" s="266"/>
      <c r="AK134" s="264"/>
      <c r="AL134" s="265"/>
      <c r="AM134" s="265"/>
      <c r="AN134" s="266"/>
      <c r="AO134" s="264"/>
      <c r="AP134" s="265"/>
      <c r="AQ134" s="265"/>
      <c r="AR134" s="266"/>
      <c r="AS134" s="264"/>
      <c r="AT134" s="265"/>
      <c r="AU134" s="265"/>
      <c r="AV134" s="266"/>
      <c r="AW134" s="264"/>
      <c r="AX134" s="265"/>
      <c r="AY134" s="265"/>
      <c r="AZ134" s="266"/>
      <c r="BA134" s="260"/>
      <c r="BB134" s="260"/>
      <c r="BC134" s="261"/>
      <c r="BD134" s="261"/>
      <c r="BE134" s="261"/>
      <c r="BF134" s="261"/>
      <c r="BG134" s="261"/>
      <c r="BH134" s="262"/>
    </row>
    <row r="135" spans="1:60" s="263" customFormat="1" ht="18" customHeight="1">
      <c r="A135" s="162"/>
      <c r="B135" s="528" t="s">
        <v>461</v>
      </c>
      <c r="C135" s="529"/>
      <c r="D135" s="530"/>
      <c r="E135" s="531">
        <v>3500</v>
      </c>
      <c r="F135" s="532"/>
      <c r="G135" s="532"/>
      <c r="H135" s="533"/>
      <c r="I135" s="531">
        <v>3500</v>
      </c>
      <c r="J135" s="532"/>
      <c r="K135" s="532"/>
      <c r="L135" s="533"/>
      <c r="M135" s="531">
        <v>3500</v>
      </c>
      <c r="N135" s="532"/>
      <c r="O135" s="532"/>
      <c r="P135" s="533"/>
      <c r="Q135" s="264"/>
      <c r="R135" s="265"/>
      <c r="S135" s="265"/>
      <c r="T135" s="266"/>
      <c r="U135" s="264"/>
      <c r="V135" s="265"/>
      <c r="W135" s="265"/>
      <c r="X135" s="266"/>
      <c r="Y135" s="264"/>
      <c r="Z135" s="265"/>
      <c r="AA135" s="265"/>
      <c r="AB135" s="266"/>
      <c r="AC135" s="264"/>
      <c r="AD135" s="265"/>
      <c r="AE135" s="265"/>
      <c r="AF135" s="266"/>
      <c r="AG135" s="264"/>
      <c r="AH135" s="265"/>
      <c r="AI135" s="265"/>
      <c r="AJ135" s="266"/>
      <c r="AK135" s="264"/>
      <c r="AL135" s="265"/>
      <c r="AM135" s="265"/>
      <c r="AN135" s="266"/>
      <c r="AO135" s="264"/>
      <c r="AP135" s="265"/>
      <c r="AQ135" s="265"/>
      <c r="AR135" s="266"/>
      <c r="AS135" s="264"/>
      <c r="AT135" s="265"/>
      <c r="AU135" s="265"/>
      <c r="AV135" s="266"/>
      <c r="AW135" s="264"/>
      <c r="AX135" s="265"/>
      <c r="AY135" s="265"/>
      <c r="AZ135" s="266"/>
      <c r="BA135" s="260"/>
      <c r="BB135" s="260"/>
      <c r="BC135" s="261"/>
      <c r="BD135" s="261"/>
      <c r="BE135" s="261"/>
      <c r="BF135" s="261"/>
      <c r="BG135" s="261"/>
      <c r="BH135" s="262"/>
    </row>
    <row r="136" spans="1:60" s="263" customFormat="1" ht="18" customHeight="1">
      <c r="A136" s="162"/>
      <c r="B136" s="528" t="s">
        <v>503</v>
      </c>
      <c r="C136" s="529"/>
      <c r="D136" s="530"/>
      <c r="E136" s="531">
        <v>574061.4</v>
      </c>
      <c r="F136" s="532"/>
      <c r="G136" s="532"/>
      <c r="H136" s="533"/>
      <c r="I136" s="531"/>
      <c r="J136" s="532"/>
      <c r="K136" s="532"/>
      <c r="L136" s="533"/>
      <c r="M136" s="531"/>
      <c r="N136" s="532"/>
      <c r="O136" s="532"/>
      <c r="P136" s="533"/>
      <c r="Q136" s="264"/>
      <c r="R136" s="265"/>
      <c r="S136" s="265"/>
      <c r="T136" s="266"/>
      <c r="U136" s="264"/>
      <c r="V136" s="265"/>
      <c r="W136" s="265"/>
      <c r="X136" s="266"/>
      <c r="Y136" s="264"/>
      <c r="Z136" s="265"/>
      <c r="AA136" s="265"/>
      <c r="AB136" s="266"/>
      <c r="AC136" s="264"/>
      <c r="AD136" s="265"/>
      <c r="AE136" s="265"/>
      <c r="AF136" s="266"/>
      <c r="AG136" s="264"/>
      <c r="AH136" s="265"/>
      <c r="AI136" s="265"/>
      <c r="AJ136" s="266"/>
      <c r="AK136" s="264"/>
      <c r="AL136" s="265"/>
      <c r="AM136" s="265"/>
      <c r="AN136" s="266"/>
      <c r="AO136" s="264"/>
      <c r="AP136" s="265"/>
      <c r="AQ136" s="265"/>
      <c r="AR136" s="266"/>
      <c r="AS136" s="264"/>
      <c r="AT136" s="265"/>
      <c r="AU136" s="265"/>
      <c r="AV136" s="266"/>
      <c r="AW136" s="264"/>
      <c r="AX136" s="265"/>
      <c r="AY136" s="265"/>
      <c r="AZ136" s="266"/>
      <c r="BA136" s="260"/>
      <c r="BB136" s="260"/>
      <c r="BC136" s="261"/>
      <c r="BD136" s="261"/>
      <c r="BE136" s="261"/>
      <c r="BF136" s="261"/>
      <c r="BG136" s="261"/>
      <c r="BH136" s="262"/>
    </row>
    <row r="137" spans="1:60" s="263" customFormat="1" ht="18" customHeight="1">
      <c r="A137" s="162"/>
      <c r="B137" s="528" t="s">
        <v>507</v>
      </c>
      <c r="C137" s="529"/>
      <c r="D137" s="530"/>
      <c r="E137" s="531"/>
      <c r="F137" s="532"/>
      <c r="G137" s="532"/>
      <c r="H137" s="533"/>
      <c r="I137" s="531"/>
      <c r="J137" s="532"/>
      <c r="K137" s="532"/>
      <c r="L137" s="533"/>
      <c r="M137" s="531"/>
      <c r="N137" s="532"/>
      <c r="O137" s="532"/>
      <c r="P137" s="533"/>
      <c r="Q137" s="286"/>
      <c r="R137" s="287"/>
      <c r="S137" s="287"/>
      <c r="T137" s="288"/>
      <c r="U137" s="286"/>
      <c r="V137" s="287"/>
      <c r="W137" s="287"/>
      <c r="X137" s="288"/>
      <c r="Y137" s="286"/>
      <c r="Z137" s="287"/>
      <c r="AA137" s="287"/>
      <c r="AB137" s="288"/>
      <c r="AC137" s="286"/>
      <c r="AD137" s="287"/>
      <c r="AE137" s="287"/>
      <c r="AF137" s="288"/>
      <c r="AG137" s="286"/>
      <c r="AH137" s="287"/>
      <c r="AI137" s="287"/>
      <c r="AJ137" s="288"/>
      <c r="AK137" s="286"/>
      <c r="AL137" s="287"/>
      <c r="AM137" s="287"/>
      <c r="AN137" s="288"/>
      <c r="AO137" s="286"/>
      <c r="AP137" s="287"/>
      <c r="AQ137" s="287"/>
      <c r="AR137" s="288"/>
      <c r="AS137" s="286"/>
      <c r="AT137" s="287"/>
      <c r="AU137" s="287"/>
      <c r="AV137" s="288"/>
      <c r="AW137" s="286"/>
      <c r="AX137" s="287"/>
      <c r="AY137" s="287"/>
      <c r="AZ137" s="288"/>
      <c r="BA137" s="260"/>
      <c r="BB137" s="260"/>
      <c r="BC137" s="261"/>
      <c r="BD137" s="261"/>
      <c r="BE137" s="261"/>
      <c r="BF137" s="261"/>
      <c r="BG137" s="261"/>
      <c r="BH137" s="262"/>
    </row>
    <row r="138" spans="1:60" s="263" customFormat="1" ht="18" customHeight="1">
      <c r="A138" s="162"/>
      <c r="B138" s="528" t="s">
        <v>550</v>
      </c>
      <c r="C138" s="529"/>
      <c r="D138" s="530"/>
      <c r="E138" s="531"/>
      <c r="F138" s="532"/>
      <c r="G138" s="532"/>
      <c r="H138" s="533"/>
      <c r="I138" s="531"/>
      <c r="J138" s="532"/>
      <c r="K138" s="532"/>
      <c r="L138" s="533"/>
      <c r="M138" s="531"/>
      <c r="N138" s="532"/>
      <c r="O138" s="532"/>
      <c r="P138" s="533"/>
      <c r="Q138" s="278"/>
      <c r="R138" s="279"/>
      <c r="S138" s="279"/>
      <c r="T138" s="280"/>
      <c r="U138" s="278"/>
      <c r="V138" s="279"/>
      <c r="W138" s="279"/>
      <c r="X138" s="280"/>
      <c r="Y138" s="278"/>
      <c r="Z138" s="279"/>
      <c r="AA138" s="279"/>
      <c r="AB138" s="280"/>
      <c r="AC138" s="278"/>
      <c r="AD138" s="279"/>
      <c r="AE138" s="279"/>
      <c r="AF138" s="280"/>
      <c r="AG138" s="278"/>
      <c r="AH138" s="279"/>
      <c r="AI138" s="279"/>
      <c r="AJ138" s="280"/>
      <c r="AK138" s="278"/>
      <c r="AL138" s="279"/>
      <c r="AM138" s="279"/>
      <c r="AN138" s="280"/>
      <c r="AO138" s="278"/>
      <c r="AP138" s="279"/>
      <c r="AQ138" s="279"/>
      <c r="AR138" s="280"/>
      <c r="AS138" s="278"/>
      <c r="AT138" s="279"/>
      <c r="AU138" s="279"/>
      <c r="AV138" s="280"/>
      <c r="AW138" s="278"/>
      <c r="AX138" s="279"/>
      <c r="AY138" s="279"/>
      <c r="AZ138" s="280"/>
      <c r="BA138" s="260"/>
      <c r="BB138" s="260"/>
      <c r="BC138" s="261"/>
      <c r="BD138" s="261"/>
      <c r="BE138" s="261"/>
      <c r="BF138" s="261"/>
      <c r="BG138" s="261"/>
      <c r="BH138" s="262"/>
    </row>
    <row r="139" spans="1:60" s="23" customFormat="1" ht="18" customHeight="1">
      <c r="A139" s="130"/>
      <c r="B139" s="528" t="s">
        <v>137</v>
      </c>
      <c r="C139" s="529"/>
      <c r="D139" s="530"/>
      <c r="E139" s="531">
        <v>20400</v>
      </c>
      <c r="F139" s="532"/>
      <c r="G139" s="532"/>
      <c r="H139" s="533"/>
      <c r="I139" s="531">
        <v>20400</v>
      </c>
      <c r="J139" s="532"/>
      <c r="K139" s="532"/>
      <c r="L139" s="533"/>
      <c r="M139" s="531">
        <v>20400</v>
      </c>
      <c r="N139" s="532"/>
      <c r="O139" s="532"/>
      <c r="P139" s="533"/>
      <c r="Q139" s="410"/>
      <c r="R139" s="411"/>
      <c r="S139" s="411"/>
      <c r="T139" s="412"/>
      <c r="U139" s="410"/>
      <c r="V139" s="411"/>
      <c r="W139" s="411"/>
      <c r="X139" s="412"/>
      <c r="Y139" s="410"/>
      <c r="Z139" s="411"/>
      <c r="AA139" s="411"/>
      <c r="AB139" s="412"/>
      <c r="AC139" s="410"/>
      <c r="AD139" s="411"/>
      <c r="AE139" s="411"/>
      <c r="AF139" s="412"/>
      <c r="AG139" s="410"/>
      <c r="AH139" s="411"/>
      <c r="AI139" s="411"/>
      <c r="AJ139" s="412"/>
      <c r="AK139" s="410"/>
      <c r="AL139" s="411"/>
      <c r="AM139" s="411"/>
      <c r="AN139" s="412"/>
      <c r="AO139" s="410"/>
      <c r="AP139" s="411"/>
      <c r="AQ139" s="411"/>
      <c r="AR139" s="412"/>
      <c r="AS139" s="410"/>
      <c r="AT139" s="411"/>
      <c r="AU139" s="411"/>
      <c r="AV139" s="412"/>
      <c r="AW139" s="410"/>
      <c r="AX139" s="411"/>
      <c r="AY139" s="411"/>
      <c r="AZ139" s="412"/>
      <c r="BA139" s="118"/>
      <c r="BB139" s="118"/>
      <c r="BC139" s="13"/>
      <c r="BD139" s="13"/>
      <c r="BE139" s="13"/>
      <c r="BF139" s="13"/>
      <c r="BG139" s="13"/>
      <c r="BH139" s="31"/>
    </row>
    <row r="140" spans="1:60" s="263" customFormat="1" ht="18" customHeight="1">
      <c r="A140" s="162"/>
      <c r="B140" s="556" t="s">
        <v>488</v>
      </c>
      <c r="C140" s="557"/>
      <c r="D140" s="558"/>
      <c r="E140" s="543">
        <f>SUM(E120:E139)</f>
        <v>1050447.3999999999</v>
      </c>
      <c r="F140" s="544"/>
      <c r="G140" s="544"/>
      <c r="H140" s="545"/>
      <c r="I140" s="543">
        <f>SUM(I120:I139)</f>
        <v>445791</v>
      </c>
      <c r="J140" s="544"/>
      <c r="K140" s="544"/>
      <c r="L140" s="545"/>
      <c r="M140" s="543">
        <f>SUM(M120:M139)</f>
        <v>445791</v>
      </c>
      <c r="N140" s="544"/>
      <c r="O140" s="544"/>
      <c r="P140" s="545"/>
      <c r="Q140" s="543"/>
      <c r="R140" s="544"/>
      <c r="S140" s="544"/>
      <c r="T140" s="545"/>
      <c r="U140" s="543"/>
      <c r="V140" s="544"/>
      <c r="W140" s="544"/>
      <c r="X140" s="545"/>
      <c r="Y140" s="543"/>
      <c r="Z140" s="544"/>
      <c r="AA140" s="544"/>
      <c r="AB140" s="545"/>
      <c r="AC140" s="543"/>
      <c r="AD140" s="544"/>
      <c r="AE140" s="544"/>
      <c r="AF140" s="545"/>
      <c r="AG140" s="543"/>
      <c r="AH140" s="544"/>
      <c r="AI140" s="544"/>
      <c r="AJ140" s="545"/>
      <c r="AK140" s="543"/>
      <c r="AL140" s="544"/>
      <c r="AM140" s="544"/>
      <c r="AN140" s="545"/>
      <c r="AO140" s="543"/>
      <c r="AP140" s="544"/>
      <c r="AQ140" s="544"/>
      <c r="AR140" s="545"/>
      <c r="AS140" s="543"/>
      <c r="AT140" s="544"/>
      <c r="AU140" s="544"/>
      <c r="AV140" s="545"/>
      <c r="AW140" s="543"/>
      <c r="AX140" s="544"/>
      <c r="AY140" s="544"/>
      <c r="AZ140" s="545"/>
      <c r="BA140" s="260"/>
      <c r="BB140" s="260"/>
      <c r="BC140" s="261"/>
      <c r="BD140" s="261"/>
      <c r="BE140" s="261"/>
      <c r="BF140" s="261"/>
      <c r="BG140" s="261"/>
      <c r="BH140" s="262"/>
    </row>
    <row r="141" spans="1:60" s="263" customFormat="1" ht="18" customHeight="1">
      <c r="A141" s="162"/>
      <c r="B141" s="528" t="s">
        <v>176</v>
      </c>
      <c r="C141" s="529"/>
      <c r="D141" s="530"/>
      <c r="E141" s="531">
        <v>16706</v>
      </c>
      <c r="F141" s="532"/>
      <c r="G141" s="532"/>
      <c r="H141" s="533"/>
      <c r="I141" s="531">
        <v>5800</v>
      </c>
      <c r="J141" s="532"/>
      <c r="K141" s="532"/>
      <c r="L141" s="533"/>
      <c r="M141" s="531">
        <v>5800</v>
      </c>
      <c r="N141" s="532"/>
      <c r="O141" s="532"/>
      <c r="P141" s="533"/>
      <c r="Q141" s="264"/>
      <c r="R141" s="265"/>
      <c r="S141" s="265"/>
      <c r="T141" s="266"/>
      <c r="U141" s="264"/>
      <c r="V141" s="265"/>
      <c r="W141" s="265"/>
      <c r="X141" s="266"/>
      <c r="Y141" s="264"/>
      <c r="Z141" s="265"/>
      <c r="AA141" s="265"/>
      <c r="AB141" s="266"/>
      <c r="AC141" s="264"/>
      <c r="AD141" s="265"/>
      <c r="AE141" s="265"/>
      <c r="AF141" s="266"/>
      <c r="AG141" s="264"/>
      <c r="AH141" s="265"/>
      <c r="AI141" s="265"/>
      <c r="AJ141" s="266"/>
      <c r="AK141" s="264"/>
      <c r="AL141" s="265"/>
      <c r="AM141" s="265"/>
      <c r="AN141" s="266"/>
      <c r="AO141" s="264"/>
      <c r="AP141" s="265"/>
      <c r="AQ141" s="265"/>
      <c r="AR141" s="266"/>
      <c r="AS141" s="264"/>
      <c r="AT141" s="265"/>
      <c r="AU141" s="265"/>
      <c r="AV141" s="266"/>
      <c r="AW141" s="264"/>
      <c r="AX141" s="265"/>
      <c r="AY141" s="265"/>
      <c r="AZ141" s="266"/>
      <c r="BA141" s="260"/>
      <c r="BB141" s="260"/>
      <c r="BC141" s="261"/>
      <c r="BD141" s="261"/>
      <c r="BE141" s="261"/>
      <c r="BF141" s="261"/>
      <c r="BG141" s="261"/>
      <c r="BH141" s="262"/>
    </row>
    <row r="142" spans="1:60" s="263" customFormat="1" ht="18" customHeight="1">
      <c r="A142" s="162"/>
      <c r="B142" s="528" t="s">
        <v>464</v>
      </c>
      <c r="C142" s="529"/>
      <c r="D142" s="530"/>
      <c r="E142" s="531">
        <v>16983</v>
      </c>
      <c r="F142" s="532"/>
      <c r="G142" s="532"/>
      <c r="H142" s="533"/>
      <c r="I142" s="531">
        <v>6983</v>
      </c>
      <c r="J142" s="532"/>
      <c r="K142" s="532"/>
      <c r="L142" s="533"/>
      <c r="M142" s="531">
        <v>6983</v>
      </c>
      <c r="N142" s="532"/>
      <c r="O142" s="532"/>
      <c r="P142" s="533"/>
      <c r="Q142" s="264"/>
      <c r="R142" s="265"/>
      <c r="S142" s="265"/>
      <c r="T142" s="266"/>
      <c r="U142" s="264"/>
      <c r="V142" s="265"/>
      <c r="W142" s="265"/>
      <c r="X142" s="266"/>
      <c r="Y142" s="264"/>
      <c r="Z142" s="265"/>
      <c r="AA142" s="265"/>
      <c r="AB142" s="266"/>
      <c r="AC142" s="264"/>
      <c r="AD142" s="265"/>
      <c r="AE142" s="265"/>
      <c r="AF142" s="266"/>
      <c r="AG142" s="264"/>
      <c r="AH142" s="265"/>
      <c r="AI142" s="265"/>
      <c r="AJ142" s="266"/>
      <c r="AK142" s="264"/>
      <c r="AL142" s="265"/>
      <c r="AM142" s="265"/>
      <c r="AN142" s="266"/>
      <c r="AO142" s="264"/>
      <c r="AP142" s="265"/>
      <c r="AQ142" s="265"/>
      <c r="AR142" s="266"/>
      <c r="AS142" s="264"/>
      <c r="AT142" s="265"/>
      <c r="AU142" s="265"/>
      <c r="AV142" s="266"/>
      <c r="AW142" s="264"/>
      <c r="AX142" s="265"/>
      <c r="AY142" s="265"/>
      <c r="AZ142" s="266"/>
      <c r="BA142" s="260"/>
      <c r="BB142" s="260"/>
      <c r="BC142" s="261"/>
      <c r="BD142" s="261"/>
      <c r="BE142" s="261"/>
      <c r="BF142" s="261"/>
      <c r="BG142" s="261"/>
      <c r="BH142" s="262"/>
    </row>
    <row r="143" spans="1:60" s="263" customFormat="1" ht="18" customHeight="1">
      <c r="A143" s="162"/>
      <c r="B143" s="528" t="s">
        <v>465</v>
      </c>
      <c r="C143" s="529"/>
      <c r="D143" s="530"/>
      <c r="E143" s="531">
        <v>14000</v>
      </c>
      <c r="F143" s="532"/>
      <c r="G143" s="532"/>
      <c r="H143" s="533"/>
      <c r="I143" s="531">
        <v>14000</v>
      </c>
      <c r="J143" s="532"/>
      <c r="K143" s="532"/>
      <c r="L143" s="533"/>
      <c r="M143" s="531">
        <v>14000</v>
      </c>
      <c r="N143" s="532"/>
      <c r="O143" s="532"/>
      <c r="P143" s="533"/>
      <c r="Q143" s="264"/>
      <c r="R143" s="265"/>
      <c r="S143" s="265"/>
      <c r="T143" s="266"/>
      <c r="U143" s="264"/>
      <c r="V143" s="265"/>
      <c r="W143" s="265"/>
      <c r="X143" s="266"/>
      <c r="Y143" s="264"/>
      <c r="Z143" s="265"/>
      <c r="AA143" s="265"/>
      <c r="AB143" s="266"/>
      <c r="AC143" s="264"/>
      <c r="AD143" s="265"/>
      <c r="AE143" s="265"/>
      <c r="AF143" s="266"/>
      <c r="AG143" s="264"/>
      <c r="AH143" s="265"/>
      <c r="AI143" s="265"/>
      <c r="AJ143" s="266"/>
      <c r="AK143" s="264"/>
      <c r="AL143" s="265"/>
      <c r="AM143" s="265"/>
      <c r="AN143" s="266"/>
      <c r="AO143" s="264"/>
      <c r="AP143" s="265"/>
      <c r="AQ143" s="265"/>
      <c r="AR143" s="266"/>
      <c r="AS143" s="264"/>
      <c r="AT143" s="265"/>
      <c r="AU143" s="265"/>
      <c r="AV143" s="266"/>
      <c r="AW143" s="264"/>
      <c r="AX143" s="265"/>
      <c r="AY143" s="265"/>
      <c r="AZ143" s="266"/>
      <c r="BA143" s="260"/>
      <c r="BB143" s="260"/>
      <c r="BC143" s="261"/>
      <c r="BD143" s="261"/>
      <c r="BE143" s="261"/>
      <c r="BF143" s="261"/>
      <c r="BG143" s="261"/>
      <c r="BH143" s="262"/>
    </row>
    <row r="144" spans="1:60" s="263" customFormat="1" ht="18" customHeight="1">
      <c r="A144" s="162"/>
      <c r="B144" s="528" t="s">
        <v>466</v>
      </c>
      <c r="C144" s="529"/>
      <c r="D144" s="530"/>
      <c r="E144" s="531">
        <v>10098</v>
      </c>
      <c r="F144" s="532"/>
      <c r="G144" s="532"/>
      <c r="H144" s="533"/>
      <c r="I144" s="531">
        <v>10098</v>
      </c>
      <c r="J144" s="532"/>
      <c r="K144" s="532"/>
      <c r="L144" s="533"/>
      <c r="M144" s="531">
        <v>10098</v>
      </c>
      <c r="N144" s="532"/>
      <c r="O144" s="532"/>
      <c r="P144" s="533"/>
      <c r="Q144" s="264"/>
      <c r="R144" s="265"/>
      <c r="S144" s="265"/>
      <c r="T144" s="266"/>
      <c r="U144" s="264"/>
      <c r="V144" s="265"/>
      <c r="W144" s="265"/>
      <c r="X144" s="266"/>
      <c r="Y144" s="264"/>
      <c r="Z144" s="265"/>
      <c r="AA144" s="265"/>
      <c r="AB144" s="266"/>
      <c r="AC144" s="264"/>
      <c r="AD144" s="265"/>
      <c r="AE144" s="265"/>
      <c r="AF144" s="266"/>
      <c r="AG144" s="264"/>
      <c r="AH144" s="265"/>
      <c r="AI144" s="265"/>
      <c r="AJ144" s="266"/>
      <c r="AK144" s="264"/>
      <c r="AL144" s="265"/>
      <c r="AM144" s="265"/>
      <c r="AN144" s="266"/>
      <c r="AO144" s="264"/>
      <c r="AP144" s="265"/>
      <c r="AQ144" s="265"/>
      <c r="AR144" s="266"/>
      <c r="AS144" s="264"/>
      <c r="AT144" s="265"/>
      <c r="AU144" s="265"/>
      <c r="AV144" s="266"/>
      <c r="AW144" s="264"/>
      <c r="AX144" s="265"/>
      <c r="AY144" s="265"/>
      <c r="AZ144" s="266"/>
      <c r="BA144" s="260"/>
      <c r="BB144" s="260"/>
      <c r="BC144" s="261"/>
      <c r="BD144" s="261"/>
      <c r="BE144" s="261"/>
      <c r="BF144" s="261"/>
      <c r="BG144" s="261"/>
      <c r="BH144" s="262"/>
    </row>
    <row r="145" spans="1:60" s="263" customFormat="1" ht="18" customHeight="1">
      <c r="A145" s="162"/>
      <c r="B145" s="528" t="s">
        <v>467</v>
      </c>
      <c r="C145" s="529"/>
      <c r="D145" s="530"/>
      <c r="E145" s="531">
        <v>90000</v>
      </c>
      <c r="F145" s="532"/>
      <c r="G145" s="532"/>
      <c r="H145" s="533"/>
      <c r="I145" s="531">
        <v>90000</v>
      </c>
      <c r="J145" s="532"/>
      <c r="K145" s="532"/>
      <c r="L145" s="533"/>
      <c r="M145" s="531">
        <v>90000</v>
      </c>
      <c r="N145" s="532"/>
      <c r="O145" s="532"/>
      <c r="P145" s="533"/>
      <c r="Q145" s="264"/>
      <c r="R145" s="265"/>
      <c r="S145" s="265"/>
      <c r="T145" s="266"/>
      <c r="U145" s="264"/>
      <c r="V145" s="265"/>
      <c r="W145" s="265"/>
      <c r="X145" s="266"/>
      <c r="Y145" s="264"/>
      <c r="Z145" s="265"/>
      <c r="AA145" s="265"/>
      <c r="AB145" s="266"/>
      <c r="AC145" s="264"/>
      <c r="AD145" s="265"/>
      <c r="AE145" s="265"/>
      <c r="AF145" s="266"/>
      <c r="AG145" s="264"/>
      <c r="AH145" s="265"/>
      <c r="AI145" s="265"/>
      <c r="AJ145" s="266"/>
      <c r="AK145" s="264"/>
      <c r="AL145" s="265"/>
      <c r="AM145" s="265"/>
      <c r="AN145" s="266"/>
      <c r="AO145" s="264"/>
      <c r="AP145" s="265"/>
      <c r="AQ145" s="265"/>
      <c r="AR145" s="266"/>
      <c r="AS145" s="264"/>
      <c r="AT145" s="265"/>
      <c r="AU145" s="265"/>
      <c r="AV145" s="266"/>
      <c r="AW145" s="264"/>
      <c r="AX145" s="265"/>
      <c r="AY145" s="265"/>
      <c r="AZ145" s="266"/>
      <c r="BA145" s="260"/>
      <c r="BB145" s="260"/>
      <c r="BC145" s="261"/>
      <c r="BD145" s="261"/>
      <c r="BE145" s="261"/>
      <c r="BF145" s="261"/>
      <c r="BG145" s="261"/>
      <c r="BH145" s="262"/>
    </row>
    <row r="146" spans="1:60" s="263" customFormat="1" ht="18" customHeight="1">
      <c r="A146" s="162"/>
      <c r="B146" s="528" t="s">
        <v>468</v>
      </c>
      <c r="C146" s="529"/>
      <c r="D146" s="530"/>
      <c r="E146" s="531">
        <v>19794</v>
      </c>
      <c r="F146" s="532"/>
      <c r="G146" s="532"/>
      <c r="H146" s="533"/>
      <c r="I146" s="531">
        <v>10700</v>
      </c>
      <c r="J146" s="532"/>
      <c r="K146" s="532"/>
      <c r="L146" s="533"/>
      <c r="M146" s="531">
        <v>10700</v>
      </c>
      <c r="N146" s="532"/>
      <c r="O146" s="532"/>
      <c r="P146" s="533"/>
      <c r="Q146" s="264"/>
      <c r="R146" s="265"/>
      <c r="S146" s="265"/>
      <c r="T146" s="266"/>
      <c r="U146" s="264"/>
      <c r="V146" s="265"/>
      <c r="W146" s="265"/>
      <c r="X146" s="266"/>
      <c r="Y146" s="264"/>
      <c r="Z146" s="265"/>
      <c r="AA146" s="265"/>
      <c r="AB146" s="266"/>
      <c r="AC146" s="264"/>
      <c r="AD146" s="265"/>
      <c r="AE146" s="265"/>
      <c r="AF146" s="266"/>
      <c r="AG146" s="264"/>
      <c r="AH146" s="265"/>
      <c r="AI146" s="265"/>
      <c r="AJ146" s="266"/>
      <c r="AK146" s="264"/>
      <c r="AL146" s="265"/>
      <c r="AM146" s="265"/>
      <c r="AN146" s="266"/>
      <c r="AO146" s="264"/>
      <c r="AP146" s="265"/>
      <c r="AQ146" s="265"/>
      <c r="AR146" s="266"/>
      <c r="AS146" s="264"/>
      <c r="AT146" s="265"/>
      <c r="AU146" s="265"/>
      <c r="AV146" s="266"/>
      <c r="AW146" s="264"/>
      <c r="AX146" s="265"/>
      <c r="AY146" s="265"/>
      <c r="AZ146" s="266"/>
      <c r="BA146" s="260"/>
      <c r="BB146" s="260"/>
      <c r="BC146" s="261"/>
      <c r="BD146" s="261"/>
      <c r="BE146" s="261"/>
      <c r="BF146" s="261"/>
      <c r="BG146" s="261"/>
      <c r="BH146" s="262"/>
    </row>
    <row r="147" spans="1:60" s="263" customFormat="1" ht="18" customHeight="1">
      <c r="A147" s="162"/>
      <c r="B147" s="528" t="s">
        <v>469</v>
      </c>
      <c r="C147" s="529"/>
      <c r="D147" s="530"/>
      <c r="E147" s="531">
        <v>37884</v>
      </c>
      <c r="F147" s="532"/>
      <c r="G147" s="532"/>
      <c r="H147" s="533"/>
      <c r="I147" s="531">
        <v>37884</v>
      </c>
      <c r="J147" s="532"/>
      <c r="K147" s="532"/>
      <c r="L147" s="533"/>
      <c r="M147" s="531">
        <v>37884</v>
      </c>
      <c r="N147" s="532"/>
      <c r="O147" s="532"/>
      <c r="P147" s="533"/>
      <c r="Q147" s="264"/>
      <c r="R147" s="265"/>
      <c r="S147" s="265"/>
      <c r="T147" s="266"/>
      <c r="U147" s="264"/>
      <c r="V147" s="265"/>
      <c r="W147" s="265"/>
      <c r="X147" s="266"/>
      <c r="Y147" s="264"/>
      <c r="Z147" s="265"/>
      <c r="AA147" s="265"/>
      <c r="AB147" s="266"/>
      <c r="AC147" s="264"/>
      <c r="AD147" s="265"/>
      <c r="AE147" s="265"/>
      <c r="AF147" s="266"/>
      <c r="AG147" s="264"/>
      <c r="AH147" s="265"/>
      <c r="AI147" s="265"/>
      <c r="AJ147" s="266"/>
      <c r="AK147" s="264"/>
      <c r="AL147" s="265"/>
      <c r="AM147" s="265"/>
      <c r="AN147" s="266"/>
      <c r="AO147" s="264"/>
      <c r="AP147" s="265"/>
      <c r="AQ147" s="265"/>
      <c r="AR147" s="266"/>
      <c r="AS147" s="264"/>
      <c r="AT147" s="265"/>
      <c r="AU147" s="265"/>
      <c r="AV147" s="266"/>
      <c r="AW147" s="264"/>
      <c r="AX147" s="265"/>
      <c r="AY147" s="265"/>
      <c r="AZ147" s="266"/>
      <c r="BA147" s="260"/>
      <c r="BB147" s="260"/>
      <c r="BC147" s="261"/>
      <c r="BD147" s="261"/>
      <c r="BE147" s="261"/>
      <c r="BF147" s="261"/>
      <c r="BG147" s="261"/>
      <c r="BH147" s="262"/>
    </row>
    <row r="148" spans="1:60" s="263" customFormat="1" ht="18" customHeight="1">
      <c r="A148" s="162"/>
      <c r="B148" s="528" t="s">
        <v>512</v>
      </c>
      <c r="C148" s="529"/>
      <c r="D148" s="530"/>
      <c r="E148" s="531">
        <v>79167.649999999994</v>
      </c>
      <c r="F148" s="532"/>
      <c r="G148" s="532"/>
      <c r="H148" s="533"/>
      <c r="I148" s="531"/>
      <c r="J148" s="532"/>
      <c r="K148" s="532"/>
      <c r="L148" s="533"/>
      <c r="M148" s="531"/>
      <c r="N148" s="532"/>
      <c r="O148" s="532"/>
      <c r="P148" s="533"/>
      <c r="Q148" s="264"/>
      <c r="R148" s="265"/>
      <c r="S148" s="265"/>
      <c r="T148" s="266"/>
      <c r="U148" s="264"/>
      <c r="V148" s="265"/>
      <c r="W148" s="265"/>
      <c r="X148" s="266"/>
      <c r="Y148" s="264"/>
      <c r="Z148" s="265"/>
      <c r="AA148" s="265"/>
      <c r="AB148" s="266"/>
      <c r="AC148" s="264"/>
      <c r="AD148" s="265"/>
      <c r="AE148" s="265"/>
      <c r="AF148" s="266"/>
      <c r="AG148" s="264"/>
      <c r="AH148" s="265"/>
      <c r="AI148" s="265"/>
      <c r="AJ148" s="266"/>
      <c r="AK148" s="264"/>
      <c r="AL148" s="265"/>
      <c r="AM148" s="265"/>
      <c r="AN148" s="266"/>
      <c r="AO148" s="264"/>
      <c r="AP148" s="265"/>
      <c r="AQ148" s="265"/>
      <c r="AR148" s="266"/>
      <c r="AS148" s="264"/>
      <c r="AT148" s="265"/>
      <c r="AU148" s="265"/>
      <c r="AV148" s="266"/>
      <c r="AW148" s="264"/>
      <c r="AX148" s="265"/>
      <c r="AY148" s="265"/>
      <c r="AZ148" s="266"/>
      <c r="BA148" s="260"/>
      <c r="BB148" s="260"/>
      <c r="BC148" s="261"/>
      <c r="BD148" s="261"/>
      <c r="BE148" s="261"/>
      <c r="BF148" s="261"/>
      <c r="BG148" s="261"/>
      <c r="BH148" s="262"/>
    </row>
    <row r="149" spans="1:60" s="23" customFormat="1" ht="18" customHeight="1">
      <c r="A149" s="130"/>
      <c r="B149" s="400" t="s">
        <v>513</v>
      </c>
      <c r="C149" s="401"/>
      <c r="D149" s="402"/>
      <c r="E149" s="531">
        <v>67980</v>
      </c>
      <c r="F149" s="532"/>
      <c r="G149" s="532"/>
      <c r="H149" s="533"/>
      <c r="I149" s="531">
        <v>76450</v>
      </c>
      <c r="J149" s="532"/>
      <c r="K149" s="532"/>
      <c r="L149" s="533"/>
      <c r="M149" s="531">
        <v>76450</v>
      </c>
      <c r="N149" s="532"/>
      <c r="O149" s="532"/>
      <c r="P149" s="533"/>
      <c r="Q149" s="410"/>
      <c r="R149" s="411"/>
      <c r="S149" s="411"/>
      <c r="T149" s="412"/>
      <c r="U149" s="410"/>
      <c r="V149" s="411"/>
      <c r="W149" s="411"/>
      <c r="X149" s="412"/>
      <c r="Y149" s="410"/>
      <c r="Z149" s="411"/>
      <c r="AA149" s="411"/>
      <c r="AB149" s="412"/>
      <c r="AC149" s="410"/>
      <c r="AD149" s="411"/>
      <c r="AE149" s="411"/>
      <c r="AF149" s="412"/>
      <c r="AG149" s="410"/>
      <c r="AH149" s="411"/>
      <c r="AI149" s="411"/>
      <c r="AJ149" s="412"/>
      <c r="AK149" s="410"/>
      <c r="AL149" s="411"/>
      <c r="AM149" s="411"/>
      <c r="AN149" s="412"/>
      <c r="AO149" s="410"/>
      <c r="AP149" s="411"/>
      <c r="AQ149" s="411"/>
      <c r="AR149" s="412"/>
      <c r="AS149" s="410"/>
      <c r="AT149" s="411"/>
      <c r="AU149" s="411"/>
      <c r="AV149" s="412"/>
      <c r="AW149" s="410"/>
      <c r="AX149" s="411"/>
      <c r="AY149" s="411"/>
      <c r="AZ149" s="412"/>
      <c r="BA149" s="118"/>
      <c r="BB149" s="118"/>
      <c r="BC149" s="13"/>
      <c r="BD149" s="13"/>
      <c r="BE149" s="13"/>
      <c r="BF149" s="13"/>
      <c r="BG149" s="13"/>
      <c r="BH149" s="31"/>
    </row>
    <row r="150" spans="1:60" s="263" customFormat="1" ht="18" customHeight="1">
      <c r="A150" s="162"/>
      <c r="B150" s="556" t="s">
        <v>489</v>
      </c>
      <c r="C150" s="557"/>
      <c r="D150" s="558"/>
      <c r="E150" s="543">
        <f>SUM(E141:E149)</f>
        <v>352612.65</v>
      </c>
      <c r="F150" s="544"/>
      <c r="G150" s="544"/>
      <c r="H150" s="545"/>
      <c r="I150" s="543">
        <f>SUM(I141:I149)</f>
        <v>251915</v>
      </c>
      <c r="J150" s="544"/>
      <c r="K150" s="544"/>
      <c r="L150" s="545"/>
      <c r="M150" s="543">
        <f>SUM(M141:M149)</f>
        <v>251915</v>
      </c>
      <c r="N150" s="544"/>
      <c r="O150" s="544"/>
      <c r="P150" s="545"/>
      <c r="Q150" s="543"/>
      <c r="R150" s="544"/>
      <c r="S150" s="544"/>
      <c r="T150" s="545"/>
      <c r="U150" s="543"/>
      <c r="V150" s="544"/>
      <c r="W150" s="544"/>
      <c r="X150" s="545"/>
      <c r="Y150" s="543"/>
      <c r="Z150" s="544"/>
      <c r="AA150" s="544"/>
      <c r="AB150" s="545"/>
      <c r="AC150" s="543"/>
      <c r="AD150" s="544"/>
      <c r="AE150" s="544"/>
      <c r="AF150" s="545"/>
      <c r="AG150" s="543"/>
      <c r="AH150" s="544"/>
      <c r="AI150" s="544"/>
      <c r="AJ150" s="545"/>
      <c r="AK150" s="543"/>
      <c r="AL150" s="544"/>
      <c r="AM150" s="544"/>
      <c r="AN150" s="545"/>
      <c r="AO150" s="543"/>
      <c r="AP150" s="544"/>
      <c r="AQ150" s="544"/>
      <c r="AR150" s="545"/>
      <c r="AS150" s="543"/>
      <c r="AT150" s="544"/>
      <c r="AU150" s="544"/>
      <c r="AV150" s="545"/>
      <c r="AW150" s="543"/>
      <c r="AX150" s="544"/>
      <c r="AY150" s="544"/>
      <c r="AZ150" s="545"/>
      <c r="BA150" s="260"/>
      <c r="BB150" s="260"/>
      <c r="BC150" s="261"/>
      <c r="BD150" s="261"/>
      <c r="BE150" s="261"/>
      <c r="BF150" s="261"/>
      <c r="BG150" s="261"/>
      <c r="BH150" s="262"/>
    </row>
    <row r="151" spans="1:60" s="23" customFormat="1" ht="18" customHeight="1">
      <c r="A151" s="130"/>
      <c r="B151" s="400" t="s">
        <v>177</v>
      </c>
      <c r="C151" s="401"/>
      <c r="D151" s="402"/>
      <c r="E151" s="410">
        <v>8300</v>
      </c>
      <c r="F151" s="411"/>
      <c r="G151" s="411"/>
      <c r="H151" s="412"/>
      <c r="I151" s="410">
        <v>8300</v>
      </c>
      <c r="J151" s="411"/>
      <c r="K151" s="411"/>
      <c r="L151" s="412"/>
      <c r="M151" s="410">
        <v>8300</v>
      </c>
      <c r="N151" s="411"/>
      <c r="O151" s="411"/>
      <c r="P151" s="412"/>
      <c r="Q151" s="410"/>
      <c r="R151" s="411"/>
      <c r="S151" s="411"/>
      <c r="T151" s="412"/>
      <c r="U151" s="410"/>
      <c r="V151" s="411"/>
      <c r="W151" s="411"/>
      <c r="X151" s="412"/>
      <c r="Y151" s="410"/>
      <c r="Z151" s="411"/>
      <c r="AA151" s="411"/>
      <c r="AB151" s="412"/>
      <c r="AC151" s="410"/>
      <c r="AD151" s="411"/>
      <c r="AE151" s="411"/>
      <c r="AF151" s="412"/>
      <c r="AG151" s="410"/>
      <c r="AH151" s="411"/>
      <c r="AI151" s="411"/>
      <c r="AJ151" s="412"/>
      <c r="AK151" s="410"/>
      <c r="AL151" s="411"/>
      <c r="AM151" s="411"/>
      <c r="AN151" s="412"/>
      <c r="AO151" s="410"/>
      <c r="AP151" s="411"/>
      <c r="AQ151" s="411"/>
      <c r="AR151" s="412"/>
      <c r="AS151" s="410"/>
      <c r="AT151" s="411"/>
      <c r="AU151" s="411"/>
      <c r="AV151" s="412"/>
      <c r="AW151" s="410"/>
      <c r="AX151" s="411"/>
      <c r="AY151" s="411"/>
      <c r="AZ151" s="412"/>
      <c r="BA151" s="118"/>
      <c r="BB151" s="118"/>
      <c r="BC151" s="13"/>
      <c r="BD151" s="13"/>
      <c r="BE151" s="13"/>
      <c r="BF151" s="13"/>
      <c r="BG151" s="13"/>
      <c r="BH151" s="31"/>
    </row>
    <row r="152" spans="1:60" s="263" customFormat="1" ht="18" customHeight="1">
      <c r="A152" s="162"/>
      <c r="B152" s="556" t="s">
        <v>490</v>
      </c>
      <c r="C152" s="557"/>
      <c r="D152" s="558"/>
      <c r="E152" s="543">
        <f>SUM(E151)</f>
        <v>8300</v>
      </c>
      <c r="F152" s="544"/>
      <c r="G152" s="544"/>
      <c r="H152" s="545"/>
      <c r="I152" s="543">
        <f>SUM(I151)</f>
        <v>8300</v>
      </c>
      <c r="J152" s="544"/>
      <c r="K152" s="544"/>
      <c r="L152" s="545"/>
      <c r="M152" s="543">
        <f>SUM(M151)</f>
        <v>8300</v>
      </c>
      <c r="N152" s="544"/>
      <c r="O152" s="544"/>
      <c r="P152" s="545"/>
      <c r="Q152" s="543"/>
      <c r="R152" s="544"/>
      <c r="S152" s="544"/>
      <c r="T152" s="545"/>
      <c r="U152" s="543"/>
      <c r="V152" s="544"/>
      <c r="W152" s="544"/>
      <c r="X152" s="545"/>
      <c r="Y152" s="543"/>
      <c r="Z152" s="544"/>
      <c r="AA152" s="544"/>
      <c r="AB152" s="545"/>
      <c r="AC152" s="543"/>
      <c r="AD152" s="544"/>
      <c r="AE152" s="544"/>
      <c r="AF152" s="545"/>
      <c r="AG152" s="543"/>
      <c r="AH152" s="544"/>
      <c r="AI152" s="544"/>
      <c r="AJ152" s="545"/>
      <c r="AK152" s="543"/>
      <c r="AL152" s="544"/>
      <c r="AM152" s="544"/>
      <c r="AN152" s="545"/>
      <c r="AO152" s="543"/>
      <c r="AP152" s="544"/>
      <c r="AQ152" s="544"/>
      <c r="AR152" s="545"/>
      <c r="AS152" s="543"/>
      <c r="AT152" s="544"/>
      <c r="AU152" s="544"/>
      <c r="AV152" s="545"/>
      <c r="AW152" s="543"/>
      <c r="AX152" s="544"/>
      <c r="AY152" s="544"/>
      <c r="AZ152" s="545"/>
      <c r="BA152" s="260"/>
      <c r="BB152" s="260"/>
      <c r="BC152" s="261"/>
      <c r="BD152" s="261"/>
      <c r="BE152" s="261"/>
      <c r="BF152" s="261"/>
      <c r="BG152" s="261"/>
      <c r="BH152" s="262"/>
    </row>
    <row r="153" spans="1:60" s="263" customFormat="1" ht="18" customHeight="1">
      <c r="A153" s="162"/>
      <c r="B153" s="315">
        <v>701</v>
      </c>
      <c r="C153" s="315"/>
      <c r="D153" s="315"/>
      <c r="E153" s="316">
        <v>1212381.68</v>
      </c>
      <c r="F153" s="316"/>
      <c r="G153" s="316"/>
      <c r="H153" s="316"/>
      <c r="I153" s="316">
        <v>1200000</v>
      </c>
      <c r="J153" s="316"/>
      <c r="K153" s="316"/>
      <c r="L153" s="316"/>
      <c r="M153" s="316">
        <v>1200000</v>
      </c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260"/>
      <c r="BB153" s="260"/>
      <c r="BC153" s="261"/>
      <c r="BD153" s="261"/>
      <c r="BE153" s="261"/>
      <c r="BF153" s="261"/>
      <c r="BG153" s="261"/>
      <c r="BH153" s="262"/>
    </row>
    <row r="154" spans="1:60" s="263" customFormat="1" ht="18" customHeight="1">
      <c r="A154" s="162"/>
      <c r="B154" s="315">
        <v>702</v>
      </c>
      <c r="C154" s="315"/>
      <c r="D154" s="315"/>
      <c r="E154" s="316">
        <v>208333.41</v>
      </c>
      <c r="F154" s="316"/>
      <c r="G154" s="316"/>
      <c r="H154" s="316"/>
      <c r="I154" s="316">
        <v>208333.41</v>
      </c>
      <c r="J154" s="316"/>
      <c r="K154" s="316"/>
      <c r="L154" s="316"/>
      <c r="M154" s="316">
        <v>208333.41</v>
      </c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260"/>
      <c r="BB154" s="260"/>
      <c r="BC154" s="261"/>
      <c r="BD154" s="261"/>
      <c r="BE154" s="261"/>
      <c r="BF154" s="261"/>
      <c r="BG154" s="261"/>
      <c r="BH154" s="262"/>
    </row>
    <row r="155" spans="1:60" s="263" customFormat="1" ht="18" customHeight="1">
      <c r="A155" s="162"/>
      <c r="B155" s="315">
        <v>703</v>
      </c>
      <c r="C155" s="315"/>
      <c r="D155" s="315"/>
      <c r="E155" s="316">
        <v>258521</v>
      </c>
      <c r="F155" s="316"/>
      <c r="G155" s="316"/>
      <c r="H155" s="316"/>
      <c r="I155" s="316">
        <v>270598</v>
      </c>
      <c r="J155" s="316"/>
      <c r="K155" s="316"/>
      <c r="L155" s="316"/>
      <c r="M155" s="316">
        <v>270598</v>
      </c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260"/>
      <c r="BB155" s="260"/>
      <c r="BC155" s="261"/>
      <c r="BD155" s="261"/>
      <c r="BE155" s="261"/>
      <c r="BF155" s="261"/>
      <c r="BG155" s="261"/>
      <c r="BH155" s="262"/>
    </row>
    <row r="156" spans="1:60" s="263" customFormat="1" ht="18" customHeight="1">
      <c r="A156" s="162"/>
      <c r="B156" s="556" t="s">
        <v>491</v>
      </c>
      <c r="C156" s="557"/>
      <c r="D156" s="558"/>
      <c r="E156" s="543">
        <f>SUM(E153:E155)</f>
        <v>1679236.0899999999</v>
      </c>
      <c r="F156" s="544"/>
      <c r="G156" s="544"/>
      <c r="H156" s="545"/>
      <c r="I156" s="543">
        <f>SUM(I153:I155)</f>
        <v>1678931.41</v>
      </c>
      <c r="J156" s="544"/>
      <c r="K156" s="544"/>
      <c r="L156" s="545"/>
      <c r="M156" s="543">
        <f>SUM(M153:M155)</f>
        <v>1678931.41</v>
      </c>
      <c r="N156" s="544"/>
      <c r="O156" s="544"/>
      <c r="P156" s="545"/>
      <c r="Q156" s="267"/>
      <c r="R156" s="268"/>
      <c r="S156" s="268"/>
      <c r="T156" s="269"/>
      <c r="U156" s="267"/>
      <c r="V156" s="268"/>
      <c r="W156" s="268"/>
      <c r="X156" s="269"/>
      <c r="Y156" s="267"/>
      <c r="Z156" s="268"/>
      <c r="AA156" s="268"/>
      <c r="AB156" s="269"/>
      <c r="AC156" s="267"/>
      <c r="AD156" s="268"/>
      <c r="AE156" s="268"/>
      <c r="AF156" s="269"/>
      <c r="AG156" s="267"/>
      <c r="AH156" s="268"/>
      <c r="AI156" s="268"/>
      <c r="AJ156" s="269"/>
      <c r="AK156" s="267"/>
      <c r="AL156" s="268"/>
      <c r="AM156" s="268"/>
      <c r="AN156" s="269"/>
      <c r="AO156" s="267"/>
      <c r="AP156" s="268"/>
      <c r="AQ156" s="268"/>
      <c r="AR156" s="269"/>
      <c r="AS156" s="267"/>
      <c r="AT156" s="268"/>
      <c r="AU156" s="268"/>
      <c r="AV156" s="269"/>
      <c r="AW156" s="267"/>
      <c r="AX156" s="268"/>
      <c r="AY156" s="268"/>
      <c r="AZ156" s="269"/>
      <c r="BA156" s="260"/>
      <c r="BB156" s="260"/>
      <c r="BC156" s="261"/>
      <c r="BD156" s="261"/>
      <c r="BE156" s="261"/>
      <c r="BF156" s="261"/>
      <c r="BG156" s="261"/>
      <c r="BH156" s="262"/>
    </row>
    <row r="157" spans="1:60" s="263" customFormat="1" ht="18" customHeight="1">
      <c r="A157" s="162"/>
      <c r="B157" s="393" t="s">
        <v>480</v>
      </c>
      <c r="C157" s="393"/>
      <c r="D157" s="393"/>
      <c r="E157" s="316">
        <v>118602</v>
      </c>
      <c r="F157" s="316"/>
      <c r="G157" s="316"/>
      <c r="H157" s="316"/>
      <c r="I157" s="316">
        <v>46602</v>
      </c>
      <c r="J157" s="316"/>
      <c r="K157" s="316"/>
      <c r="L157" s="316"/>
      <c r="M157" s="316">
        <v>46602</v>
      </c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260"/>
      <c r="BB157" s="260"/>
      <c r="BC157" s="261"/>
      <c r="BD157" s="261"/>
      <c r="BE157" s="261"/>
      <c r="BF157" s="261"/>
      <c r="BG157" s="261"/>
      <c r="BH157" s="262"/>
    </row>
    <row r="158" spans="1:60" s="263" customFormat="1" ht="18" customHeight="1">
      <c r="A158" s="162"/>
      <c r="B158" s="555">
        <v>9008</v>
      </c>
      <c r="C158" s="555"/>
      <c r="D158" s="555"/>
      <c r="E158" s="542">
        <f>SUM(E157)</f>
        <v>118602</v>
      </c>
      <c r="F158" s="542"/>
      <c r="G158" s="542"/>
      <c r="H158" s="542"/>
      <c r="I158" s="542">
        <f>SUM(I157)</f>
        <v>46602</v>
      </c>
      <c r="J158" s="542"/>
      <c r="K158" s="542"/>
      <c r="L158" s="542"/>
      <c r="M158" s="542">
        <f>SUM(M157)</f>
        <v>46602</v>
      </c>
      <c r="N158" s="542"/>
      <c r="O158" s="542"/>
      <c r="P158" s="542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260"/>
      <c r="BB158" s="260"/>
      <c r="BC158" s="261"/>
      <c r="BD158" s="261"/>
      <c r="BE158" s="261"/>
      <c r="BF158" s="261"/>
      <c r="BG158" s="261"/>
      <c r="BH158" s="262"/>
    </row>
    <row r="159" spans="1:60" s="263" customFormat="1" ht="18" customHeight="1">
      <c r="A159" s="162"/>
      <c r="B159" s="393" t="s">
        <v>483</v>
      </c>
      <c r="C159" s="393"/>
      <c r="D159" s="393"/>
      <c r="E159" s="316">
        <v>182500</v>
      </c>
      <c r="F159" s="316"/>
      <c r="G159" s="316"/>
      <c r="H159" s="316"/>
      <c r="I159" s="316">
        <v>132500</v>
      </c>
      <c r="J159" s="316"/>
      <c r="K159" s="316"/>
      <c r="L159" s="316"/>
      <c r="M159" s="316">
        <v>132500</v>
      </c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260"/>
      <c r="BB159" s="260"/>
      <c r="BC159" s="261"/>
      <c r="BD159" s="261"/>
      <c r="BE159" s="261"/>
      <c r="BF159" s="261"/>
      <c r="BG159" s="261"/>
      <c r="BH159" s="262"/>
    </row>
    <row r="160" spans="1:60" s="263" customFormat="1" ht="18" customHeight="1">
      <c r="A160" s="162"/>
      <c r="B160" s="393" t="s">
        <v>484</v>
      </c>
      <c r="C160" s="393"/>
      <c r="D160" s="393"/>
      <c r="E160" s="316">
        <v>24990</v>
      </c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260"/>
      <c r="BB160" s="260"/>
      <c r="BC160" s="261"/>
      <c r="BD160" s="261"/>
      <c r="BE160" s="261"/>
      <c r="BF160" s="261"/>
      <c r="BG160" s="261"/>
      <c r="BH160" s="262"/>
    </row>
    <row r="161" spans="1:60" s="263" customFormat="1" ht="18" customHeight="1">
      <c r="A161" s="162"/>
      <c r="B161" s="393" t="s">
        <v>494</v>
      </c>
      <c r="C161" s="393"/>
      <c r="D161" s="393"/>
      <c r="E161" s="316">
        <v>132612</v>
      </c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260"/>
      <c r="BB161" s="260"/>
      <c r="BC161" s="261"/>
      <c r="BD161" s="261"/>
      <c r="BE161" s="261"/>
      <c r="BF161" s="261"/>
      <c r="BG161" s="261"/>
      <c r="BH161" s="262"/>
    </row>
    <row r="162" spans="1:60" s="263" customFormat="1" ht="18" customHeight="1">
      <c r="A162" s="162"/>
      <c r="B162" s="393" t="s">
        <v>553</v>
      </c>
      <c r="C162" s="393"/>
      <c r="D162" s="393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260"/>
      <c r="BB162" s="260"/>
      <c r="BC162" s="261"/>
      <c r="BD162" s="261"/>
      <c r="BE162" s="261"/>
      <c r="BF162" s="261"/>
      <c r="BG162" s="261"/>
      <c r="BH162" s="262"/>
    </row>
    <row r="163" spans="1:60" s="23" customFormat="1" ht="18" customHeight="1">
      <c r="A163" s="130"/>
      <c r="B163" s="555">
        <v>9009</v>
      </c>
      <c r="C163" s="555"/>
      <c r="D163" s="555"/>
      <c r="E163" s="542">
        <f>SUM(E159:E162)</f>
        <v>340102</v>
      </c>
      <c r="F163" s="542"/>
      <c r="G163" s="542"/>
      <c r="H163" s="542"/>
      <c r="I163" s="542">
        <f>SUM(I159:I162)</f>
        <v>132500</v>
      </c>
      <c r="J163" s="542"/>
      <c r="K163" s="542"/>
      <c r="L163" s="542"/>
      <c r="M163" s="542">
        <f>SUM(M159:M162)</f>
        <v>132500</v>
      </c>
      <c r="N163" s="542"/>
      <c r="O163" s="542"/>
      <c r="P163" s="542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118"/>
      <c r="BB163" s="118"/>
      <c r="BC163" s="13"/>
      <c r="BD163" s="13"/>
      <c r="BE163" s="13"/>
      <c r="BF163" s="13"/>
      <c r="BG163" s="13"/>
      <c r="BH163" s="31"/>
    </row>
    <row r="164" spans="1:60" s="12" customFormat="1" ht="8.1" customHeight="1">
      <c r="A164" s="115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15"/>
      <c r="BB164" s="115"/>
    </row>
    <row r="165" spans="1:60" s="12" customFormat="1" ht="18" customHeight="1">
      <c r="A165" s="115"/>
      <c r="B165" s="374" t="s">
        <v>342</v>
      </c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  <c r="Y165" s="374"/>
      <c r="Z165" s="374"/>
      <c r="AA165" s="374"/>
      <c r="AB165" s="374"/>
      <c r="AC165" s="374"/>
      <c r="AD165" s="374"/>
      <c r="AE165" s="374"/>
      <c r="AF165" s="374"/>
      <c r="AG165" s="374"/>
      <c r="AH165" s="374"/>
      <c r="AI165" s="374"/>
      <c r="AJ165" s="374"/>
      <c r="AK165" s="374"/>
      <c r="AL165" s="374"/>
      <c r="AM165" s="374"/>
      <c r="AN165" s="374"/>
      <c r="AO165" s="374"/>
      <c r="AP165" s="374"/>
      <c r="AQ165" s="374"/>
      <c r="AR165" s="374"/>
      <c r="AS165" s="374"/>
      <c r="AT165" s="374"/>
      <c r="AU165" s="374"/>
      <c r="AV165" s="374"/>
      <c r="AW165" s="374"/>
      <c r="AX165" s="374"/>
      <c r="AY165" s="374"/>
      <c r="AZ165" s="374"/>
      <c r="BA165" s="115"/>
      <c r="BB165" s="115"/>
    </row>
    <row r="166" spans="1:60" s="31" customFormat="1" ht="8.1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</row>
    <row r="167" spans="1:60" s="17" customFormat="1" ht="30.75" customHeight="1">
      <c r="A167" s="115"/>
      <c r="B167" s="316" t="s">
        <v>234</v>
      </c>
      <c r="C167" s="316"/>
      <c r="D167" s="316"/>
      <c r="E167" s="316"/>
      <c r="F167" s="316"/>
      <c r="G167" s="316"/>
      <c r="H167" s="316"/>
      <c r="I167" s="316" t="s">
        <v>157</v>
      </c>
      <c r="J167" s="316"/>
      <c r="K167" s="316" t="s">
        <v>158</v>
      </c>
      <c r="L167" s="316"/>
      <c r="M167" s="316" t="s">
        <v>78</v>
      </c>
      <c r="N167" s="316"/>
      <c r="O167" s="316" t="s">
        <v>4</v>
      </c>
      <c r="P167" s="316"/>
      <c r="Q167" s="316" t="s">
        <v>159</v>
      </c>
      <c r="R167" s="316"/>
      <c r="S167" s="316"/>
      <c r="T167" s="316"/>
      <c r="U167" s="316"/>
      <c r="V167" s="316"/>
      <c r="W167" s="316"/>
      <c r="X167" s="316"/>
      <c r="Y167" s="316"/>
      <c r="Z167" s="316" t="s">
        <v>218</v>
      </c>
      <c r="AA167" s="316"/>
      <c r="AB167" s="316"/>
      <c r="AC167" s="316"/>
      <c r="AD167" s="316"/>
      <c r="AE167" s="316"/>
      <c r="AF167" s="316"/>
      <c r="AG167" s="316"/>
      <c r="AH167" s="316"/>
      <c r="AI167" s="316" t="s">
        <v>235</v>
      </c>
      <c r="AJ167" s="316"/>
      <c r="AK167" s="316"/>
      <c r="AL167" s="316"/>
      <c r="AM167" s="316"/>
      <c r="AN167" s="316"/>
      <c r="AO167" s="316"/>
      <c r="AP167" s="316"/>
      <c r="AQ167" s="316"/>
      <c r="AR167" s="316" t="s">
        <v>217</v>
      </c>
      <c r="AS167" s="316"/>
      <c r="AT167" s="316"/>
      <c r="AU167" s="316"/>
      <c r="AV167" s="316"/>
      <c r="AW167" s="316"/>
      <c r="AX167" s="316"/>
      <c r="AY167" s="316"/>
      <c r="AZ167" s="316"/>
      <c r="BA167" s="118"/>
      <c r="BB167" s="118"/>
      <c r="BC167" s="13"/>
      <c r="BD167" s="13"/>
      <c r="BE167" s="13"/>
      <c r="BF167" s="13"/>
      <c r="BG167" s="26"/>
      <c r="BH167" s="26"/>
    </row>
    <row r="168" spans="1:60" s="17" customFormat="1" ht="114.75" customHeight="1">
      <c r="A168" s="115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 t="s">
        <v>586</v>
      </c>
      <c r="R168" s="316"/>
      <c r="S168" s="316"/>
      <c r="T168" s="316" t="s">
        <v>585</v>
      </c>
      <c r="U168" s="316"/>
      <c r="V168" s="316"/>
      <c r="W168" s="316" t="s">
        <v>588</v>
      </c>
      <c r="X168" s="316"/>
      <c r="Y168" s="316"/>
      <c r="Z168" s="316" t="s">
        <v>586</v>
      </c>
      <c r="AA168" s="316"/>
      <c r="AB168" s="316"/>
      <c r="AC168" s="316" t="s">
        <v>585</v>
      </c>
      <c r="AD168" s="316"/>
      <c r="AE168" s="316"/>
      <c r="AF168" s="316" t="s">
        <v>588</v>
      </c>
      <c r="AG168" s="316"/>
      <c r="AH168" s="316"/>
      <c r="AI168" s="316" t="s">
        <v>586</v>
      </c>
      <c r="AJ168" s="316"/>
      <c r="AK168" s="316"/>
      <c r="AL168" s="316" t="s">
        <v>585</v>
      </c>
      <c r="AM168" s="316"/>
      <c r="AN168" s="316"/>
      <c r="AO168" s="316" t="s">
        <v>588</v>
      </c>
      <c r="AP168" s="316"/>
      <c r="AQ168" s="316"/>
      <c r="AR168" s="316" t="s">
        <v>586</v>
      </c>
      <c r="AS168" s="316"/>
      <c r="AT168" s="316"/>
      <c r="AU168" s="316" t="s">
        <v>585</v>
      </c>
      <c r="AV168" s="316"/>
      <c r="AW168" s="316"/>
      <c r="AX168" s="316" t="s">
        <v>588</v>
      </c>
      <c r="AY168" s="316"/>
      <c r="AZ168" s="316"/>
      <c r="BA168" s="152"/>
      <c r="BB168" s="152"/>
      <c r="BC168" s="24"/>
      <c r="BD168" s="13"/>
      <c r="BE168" s="13"/>
      <c r="BF168" s="13"/>
      <c r="BG168" s="26"/>
      <c r="BH168" s="26"/>
    </row>
    <row r="169" spans="1:60" s="17" customFormat="1">
      <c r="A169" s="115"/>
      <c r="B169" s="322">
        <v>1</v>
      </c>
      <c r="C169" s="322"/>
      <c r="D169" s="322"/>
      <c r="E169" s="322"/>
      <c r="F169" s="322"/>
      <c r="G169" s="322"/>
      <c r="H169" s="322"/>
      <c r="I169" s="322">
        <v>2</v>
      </c>
      <c r="J169" s="322"/>
      <c r="K169" s="322">
        <v>3</v>
      </c>
      <c r="L169" s="322"/>
      <c r="M169" s="322">
        <v>4</v>
      </c>
      <c r="N169" s="322"/>
      <c r="O169" s="322">
        <v>5</v>
      </c>
      <c r="P169" s="322"/>
      <c r="Q169" s="316">
        <v>6</v>
      </c>
      <c r="R169" s="316"/>
      <c r="S169" s="316"/>
      <c r="T169" s="316">
        <v>7</v>
      </c>
      <c r="U169" s="316"/>
      <c r="V169" s="316"/>
      <c r="W169" s="316">
        <v>8</v>
      </c>
      <c r="X169" s="316"/>
      <c r="Y169" s="316"/>
      <c r="Z169" s="316">
        <v>9</v>
      </c>
      <c r="AA169" s="316"/>
      <c r="AB169" s="316"/>
      <c r="AC169" s="316">
        <v>10</v>
      </c>
      <c r="AD169" s="316"/>
      <c r="AE169" s="316"/>
      <c r="AF169" s="316">
        <v>11</v>
      </c>
      <c r="AG169" s="316"/>
      <c r="AH169" s="316"/>
      <c r="AI169" s="316">
        <v>12</v>
      </c>
      <c r="AJ169" s="316"/>
      <c r="AK169" s="316"/>
      <c r="AL169" s="316">
        <v>13</v>
      </c>
      <c r="AM169" s="316"/>
      <c r="AN169" s="316"/>
      <c r="AO169" s="316">
        <v>14</v>
      </c>
      <c r="AP169" s="316"/>
      <c r="AQ169" s="316"/>
      <c r="AR169" s="316">
        <v>15</v>
      </c>
      <c r="AS169" s="316"/>
      <c r="AT169" s="316"/>
      <c r="AU169" s="316">
        <v>16</v>
      </c>
      <c r="AV169" s="316"/>
      <c r="AW169" s="316"/>
      <c r="AX169" s="316">
        <v>17</v>
      </c>
      <c r="AY169" s="316"/>
      <c r="AZ169" s="316"/>
      <c r="BA169" s="116"/>
      <c r="BB169" s="116"/>
      <c r="BC169" s="25"/>
      <c r="BD169" s="25"/>
      <c r="BE169" s="25"/>
      <c r="BF169" s="25"/>
      <c r="BG169" s="26"/>
      <c r="BH169" s="26"/>
    </row>
    <row r="170" spans="1:60" s="17" customFormat="1" ht="30.75" customHeight="1">
      <c r="A170" s="115"/>
      <c r="B170" s="338" t="s">
        <v>410</v>
      </c>
      <c r="C170" s="339"/>
      <c r="D170" s="339"/>
      <c r="E170" s="339"/>
      <c r="F170" s="339"/>
      <c r="G170" s="339"/>
      <c r="H170" s="340"/>
      <c r="I170" s="322" t="s">
        <v>411</v>
      </c>
      <c r="J170" s="322"/>
      <c r="K170" s="322" t="s">
        <v>409</v>
      </c>
      <c r="L170" s="322"/>
      <c r="M170" s="322">
        <v>221</v>
      </c>
      <c r="N170" s="322"/>
      <c r="O170" s="409" t="s">
        <v>151</v>
      </c>
      <c r="P170" s="409"/>
      <c r="Q170" s="316">
        <v>12</v>
      </c>
      <c r="R170" s="316"/>
      <c r="S170" s="316"/>
      <c r="T170" s="316">
        <v>12</v>
      </c>
      <c r="U170" s="316"/>
      <c r="V170" s="316"/>
      <c r="W170" s="316">
        <v>12</v>
      </c>
      <c r="X170" s="316"/>
      <c r="Y170" s="316"/>
      <c r="Z170" s="325">
        <v>2300.17</v>
      </c>
      <c r="AA170" s="325"/>
      <c r="AB170" s="325"/>
      <c r="AC170" s="325">
        <v>2133.5</v>
      </c>
      <c r="AD170" s="325"/>
      <c r="AE170" s="325"/>
      <c r="AF170" s="325">
        <v>2133.5</v>
      </c>
      <c r="AG170" s="325"/>
      <c r="AH170" s="325"/>
      <c r="AI170" s="316">
        <v>100</v>
      </c>
      <c r="AJ170" s="316"/>
      <c r="AK170" s="316"/>
      <c r="AL170" s="316">
        <v>100</v>
      </c>
      <c r="AM170" s="316"/>
      <c r="AN170" s="316"/>
      <c r="AO170" s="316">
        <v>100</v>
      </c>
      <c r="AP170" s="316"/>
      <c r="AQ170" s="316"/>
      <c r="AR170" s="325">
        <v>28602</v>
      </c>
      <c r="AS170" s="325"/>
      <c r="AT170" s="325"/>
      <c r="AU170" s="325">
        <f t="shared" ref="AU170" si="0">T170*AC170</f>
        <v>25602</v>
      </c>
      <c r="AV170" s="325"/>
      <c r="AW170" s="325"/>
      <c r="AX170" s="325">
        <f t="shared" ref="AX170" si="1">W170*AF170</f>
        <v>25602</v>
      </c>
      <c r="AY170" s="325"/>
      <c r="AZ170" s="325"/>
      <c r="BA170" s="116"/>
      <c r="BB170" s="116"/>
      <c r="BC170" s="25"/>
      <c r="BD170" s="25"/>
      <c r="BE170" s="25"/>
      <c r="BF170" s="25"/>
      <c r="BG170" s="26"/>
      <c r="BH170" s="26"/>
    </row>
    <row r="171" spans="1:60" s="256" customFormat="1" ht="18" customHeight="1">
      <c r="A171" s="117"/>
      <c r="B171" s="252"/>
      <c r="C171" s="253"/>
      <c r="D171" s="253"/>
      <c r="E171" s="253"/>
      <c r="F171" s="253"/>
      <c r="G171" s="253"/>
      <c r="H171" s="254"/>
      <c r="I171" s="561" t="s">
        <v>103</v>
      </c>
      <c r="J171" s="562"/>
      <c r="K171" s="562"/>
      <c r="L171" s="562"/>
      <c r="M171" s="562"/>
      <c r="N171" s="563"/>
      <c r="O171" s="546">
        <v>9001</v>
      </c>
      <c r="P171" s="546"/>
      <c r="Q171" s="535"/>
      <c r="R171" s="535"/>
      <c r="S171" s="535"/>
      <c r="T171" s="535"/>
      <c r="U171" s="535"/>
      <c r="V171" s="535"/>
      <c r="W171" s="535"/>
      <c r="X171" s="535"/>
      <c r="Y171" s="535"/>
      <c r="Z171" s="534"/>
      <c r="AA171" s="534"/>
      <c r="AB171" s="534"/>
      <c r="AC171" s="534"/>
      <c r="AD171" s="534"/>
      <c r="AE171" s="534"/>
      <c r="AF171" s="534"/>
      <c r="AG171" s="534"/>
      <c r="AH171" s="534"/>
      <c r="AI171" s="535"/>
      <c r="AJ171" s="535"/>
      <c r="AK171" s="535"/>
      <c r="AL171" s="535"/>
      <c r="AM171" s="535"/>
      <c r="AN171" s="535"/>
      <c r="AO171" s="535"/>
      <c r="AP171" s="535"/>
      <c r="AQ171" s="535"/>
      <c r="AR171" s="534">
        <f>AR170</f>
        <v>28602</v>
      </c>
      <c r="AS171" s="534"/>
      <c r="AT171" s="534"/>
      <c r="AU171" s="534">
        <f>AU170</f>
        <v>25602</v>
      </c>
      <c r="AV171" s="534"/>
      <c r="AW171" s="534"/>
      <c r="AX171" s="534">
        <f>AX170</f>
        <v>25602</v>
      </c>
      <c r="AY171" s="534"/>
      <c r="AZ171" s="534"/>
      <c r="BA171" s="153"/>
      <c r="BB171" s="153"/>
      <c r="BC171" s="19"/>
      <c r="BD171" s="19"/>
      <c r="BE171" s="19"/>
      <c r="BF171" s="19"/>
      <c r="BG171" s="255"/>
      <c r="BH171" s="255"/>
    </row>
    <row r="172" spans="1:60" s="17" customFormat="1" ht="18" customHeight="1">
      <c r="A172" s="115"/>
      <c r="B172" s="338" t="s">
        <v>417</v>
      </c>
      <c r="C172" s="339"/>
      <c r="D172" s="339"/>
      <c r="E172" s="339"/>
      <c r="F172" s="339"/>
      <c r="G172" s="339"/>
      <c r="H172" s="340"/>
      <c r="I172" s="322" t="s">
        <v>415</v>
      </c>
      <c r="J172" s="322"/>
      <c r="K172" s="322" t="s">
        <v>416</v>
      </c>
      <c r="L172" s="322"/>
      <c r="M172" s="322">
        <v>223</v>
      </c>
      <c r="N172" s="322"/>
      <c r="O172" s="409" t="s">
        <v>153</v>
      </c>
      <c r="P172" s="409"/>
      <c r="Q172" s="316">
        <v>443</v>
      </c>
      <c r="R172" s="316"/>
      <c r="S172" s="316"/>
      <c r="T172" s="316">
        <v>431</v>
      </c>
      <c r="U172" s="316"/>
      <c r="V172" s="316"/>
      <c r="W172" s="316">
        <v>431</v>
      </c>
      <c r="X172" s="316"/>
      <c r="Y172" s="316"/>
      <c r="Z172" s="325">
        <v>4816</v>
      </c>
      <c r="AA172" s="325"/>
      <c r="AB172" s="325"/>
      <c r="AC172" s="325">
        <v>1816</v>
      </c>
      <c r="AD172" s="325"/>
      <c r="AE172" s="325"/>
      <c r="AF172" s="325">
        <v>4816</v>
      </c>
      <c r="AG172" s="325"/>
      <c r="AH172" s="325"/>
      <c r="AI172" s="316">
        <v>100</v>
      </c>
      <c r="AJ172" s="316"/>
      <c r="AK172" s="316"/>
      <c r="AL172" s="316">
        <v>104</v>
      </c>
      <c r="AM172" s="316"/>
      <c r="AN172" s="316"/>
      <c r="AO172" s="316">
        <v>104</v>
      </c>
      <c r="AP172" s="316"/>
      <c r="AQ172" s="316"/>
      <c r="AR172" s="326">
        <v>2035731</v>
      </c>
      <c r="AS172" s="326"/>
      <c r="AT172" s="326"/>
      <c r="AU172" s="325">
        <v>2077529</v>
      </c>
      <c r="AV172" s="325"/>
      <c r="AW172" s="325"/>
      <c r="AX172" s="325">
        <v>2077529</v>
      </c>
      <c r="AY172" s="325"/>
      <c r="AZ172" s="325"/>
      <c r="BA172" s="116"/>
      <c r="BB172" s="116"/>
      <c r="BC172" s="25"/>
      <c r="BD172" s="25"/>
      <c r="BE172" s="25"/>
      <c r="BF172" s="25"/>
      <c r="BG172" s="26"/>
      <c r="BH172" s="26"/>
    </row>
    <row r="173" spans="1:60" s="17" customFormat="1" ht="18" customHeight="1">
      <c r="A173" s="115"/>
      <c r="B173" s="338" t="s">
        <v>418</v>
      </c>
      <c r="C173" s="339"/>
      <c r="D173" s="339"/>
      <c r="E173" s="339"/>
      <c r="F173" s="339"/>
      <c r="G173" s="339"/>
      <c r="H173" s="340"/>
      <c r="I173" s="322" t="s">
        <v>419</v>
      </c>
      <c r="J173" s="322"/>
      <c r="K173" s="322" t="s">
        <v>420</v>
      </c>
      <c r="L173" s="322"/>
      <c r="M173" s="322">
        <v>223</v>
      </c>
      <c r="N173" s="322"/>
      <c r="O173" s="409" t="s">
        <v>154</v>
      </c>
      <c r="P173" s="409"/>
      <c r="Q173" s="325">
        <v>67900</v>
      </c>
      <c r="R173" s="325"/>
      <c r="S173" s="325"/>
      <c r="T173" s="325">
        <v>67900</v>
      </c>
      <c r="U173" s="325"/>
      <c r="V173" s="325"/>
      <c r="W173" s="325">
        <f>T173</f>
        <v>67900</v>
      </c>
      <c r="X173" s="325"/>
      <c r="Y173" s="325"/>
      <c r="Z173" s="325">
        <v>12.48</v>
      </c>
      <c r="AA173" s="325"/>
      <c r="AB173" s="325"/>
      <c r="AC173" s="325">
        <v>11</v>
      </c>
      <c r="AD173" s="325"/>
      <c r="AE173" s="325"/>
      <c r="AF173" s="325">
        <v>11.4467</v>
      </c>
      <c r="AG173" s="325"/>
      <c r="AH173" s="325"/>
      <c r="AI173" s="316">
        <v>100</v>
      </c>
      <c r="AJ173" s="316"/>
      <c r="AK173" s="316"/>
      <c r="AL173" s="316">
        <v>100</v>
      </c>
      <c r="AM173" s="316"/>
      <c r="AN173" s="316"/>
      <c r="AO173" s="316">
        <v>104</v>
      </c>
      <c r="AP173" s="316"/>
      <c r="AQ173" s="316"/>
      <c r="AR173" s="325">
        <v>978100</v>
      </c>
      <c r="AS173" s="325"/>
      <c r="AT173" s="325"/>
      <c r="AU173" s="325">
        <v>838100</v>
      </c>
      <c r="AV173" s="325"/>
      <c r="AW173" s="325"/>
      <c r="AX173" s="325">
        <v>838100</v>
      </c>
      <c r="AY173" s="325"/>
      <c r="AZ173" s="325"/>
      <c r="BA173" s="116"/>
      <c r="BB173" s="116"/>
      <c r="BC173" s="25"/>
      <c r="BD173" s="25"/>
      <c r="BE173" s="25"/>
      <c r="BF173" s="25"/>
      <c r="BG173" s="26"/>
      <c r="BH173" s="26"/>
    </row>
    <row r="174" spans="1:60" s="17" customFormat="1" ht="18" customHeight="1">
      <c r="A174" s="115"/>
      <c r="B174" s="338" t="s">
        <v>421</v>
      </c>
      <c r="C174" s="339"/>
      <c r="D174" s="339"/>
      <c r="E174" s="339"/>
      <c r="F174" s="339"/>
      <c r="G174" s="339"/>
      <c r="H174" s="340"/>
      <c r="I174" s="322" t="s">
        <v>424</v>
      </c>
      <c r="J174" s="322"/>
      <c r="K174" s="322" t="s">
        <v>423</v>
      </c>
      <c r="L174" s="322"/>
      <c r="M174" s="322">
        <v>223</v>
      </c>
      <c r="N174" s="322"/>
      <c r="O174" s="409" t="s">
        <v>412</v>
      </c>
      <c r="P174" s="409"/>
      <c r="Q174" s="316">
        <v>780</v>
      </c>
      <c r="R174" s="316"/>
      <c r="S174" s="316"/>
      <c r="T174" s="316">
        <v>780</v>
      </c>
      <c r="U174" s="316"/>
      <c r="V174" s="316"/>
      <c r="W174" s="316">
        <v>780</v>
      </c>
      <c r="X174" s="316"/>
      <c r="Y174" s="316"/>
      <c r="Z174" s="325">
        <v>70.05</v>
      </c>
      <c r="AA174" s="325"/>
      <c r="AB174" s="325"/>
      <c r="AC174" s="325">
        <f>Z174*1.04</f>
        <v>72.852000000000004</v>
      </c>
      <c r="AD174" s="325"/>
      <c r="AE174" s="325"/>
      <c r="AF174" s="325">
        <f>AC174*1.04</f>
        <v>75.766080000000002</v>
      </c>
      <c r="AG174" s="325"/>
      <c r="AH174" s="325"/>
      <c r="AI174" s="316">
        <v>100</v>
      </c>
      <c r="AJ174" s="316"/>
      <c r="AK174" s="316"/>
      <c r="AL174" s="316">
        <v>100</v>
      </c>
      <c r="AM174" s="316"/>
      <c r="AN174" s="316"/>
      <c r="AO174" s="316">
        <v>100</v>
      </c>
      <c r="AP174" s="316"/>
      <c r="AQ174" s="316"/>
      <c r="AR174" s="325">
        <v>56665</v>
      </c>
      <c r="AS174" s="325"/>
      <c r="AT174" s="325"/>
      <c r="AU174" s="325">
        <v>46665</v>
      </c>
      <c r="AV174" s="325"/>
      <c r="AW174" s="325"/>
      <c r="AX174" s="325">
        <v>46665</v>
      </c>
      <c r="AY174" s="325"/>
      <c r="AZ174" s="325"/>
      <c r="BA174" s="116"/>
      <c r="BB174" s="116"/>
      <c r="BC174" s="25"/>
      <c r="BD174" s="25"/>
      <c r="BE174" s="25"/>
      <c r="BF174" s="25"/>
      <c r="BG174" s="26"/>
      <c r="BH174" s="26"/>
    </row>
    <row r="175" spans="1:60" s="17" customFormat="1" ht="18" customHeight="1">
      <c r="A175" s="115"/>
      <c r="B175" s="338" t="s">
        <v>422</v>
      </c>
      <c r="C175" s="339"/>
      <c r="D175" s="339"/>
      <c r="E175" s="339"/>
      <c r="F175" s="339"/>
      <c r="G175" s="339"/>
      <c r="H175" s="340"/>
      <c r="I175" s="322" t="s">
        <v>425</v>
      </c>
      <c r="J175" s="322"/>
      <c r="K175" s="322" t="s">
        <v>423</v>
      </c>
      <c r="L175" s="322"/>
      <c r="M175" s="322">
        <v>223</v>
      </c>
      <c r="N175" s="322"/>
      <c r="O175" s="409" t="s">
        <v>413</v>
      </c>
      <c r="P175" s="409"/>
      <c r="Q175" s="316">
        <v>780</v>
      </c>
      <c r="R175" s="316"/>
      <c r="S175" s="316"/>
      <c r="T175" s="316">
        <v>780</v>
      </c>
      <c r="U175" s="316"/>
      <c r="V175" s="316"/>
      <c r="W175" s="316">
        <v>780</v>
      </c>
      <c r="X175" s="316"/>
      <c r="Y175" s="316"/>
      <c r="Z175" s="325">
        <v>101.79600000000001</v>
      </c>
      <c r="AA175" s="325"/>
      <c r="AB175" s="325"/>
      <c r="AC175" s="325">
        <v>65.867999999999995</v>
      </c>
      <c r="AD175" s="325"/>
      <c r="AE175" s="325"/>
      <c r="AF175" s="325">
        <v>68.502499999999998</v>
      </c>
      <c r="AG175" s="325"/>
      <c r="AH175" s="325"/>
      <c r="AI175" s="316">
        <v>100</v>
      </c>
      <c r="AJ175" s="316"/>
      <c r="AK175" s="316"/>
      <c r="AL175" s="316">
        <v>100</v>
      </c>
      <c r="AM175" s="316"/>
      <c r="AN175" s="316"/>
      <c r="AO175" s="316">
        <v>100</v>
      </c>
      <c r="AP175" s="316"/>
      <c r="AQ175" s="316"/>
      <c r="AR175" s="325">
        <v>98770.87</v>
      </c>
      <c r="AS175" s="325"/>
      <c r="AT175" s="325"/>
      <c r="AU175" s="325">
        <v>84747</v>
      </c>
      <c r="AV175" s="325"/>
      <c r="AW175" s="325"/>
      <c r="AX175" s="325">
        <v>84847</v>
      </c>
      <c r="AY175" s="325"/>
      <c r="AZ175" s="325"/>
      <c r="BA175" s="116"/>
      <c r="BB175" s="116"/>
      <c r="BC175" s="25"/>
      <c r="BD175" s="25"/>
      <c r="BE175" s="25"/>
      <c r="BF175" s="25"/>
      <c r="BG175" s="26"/>
      <c r="BH175" s="26"/>
    </row>
    <row r="176" spans="1:60" s="17" customFormat="1" ht="18" customHeight="1">
      <c r="A176" s="115"/>
      <c r="B176" s="423" t="s">
        <v>426</v>
      </c>
      <c r="C176" s="423"/>
      <c r="D176" s="423"/>
      <c r="E176" s="423"/>
      <c r="F176" s="423"/>
      <c r="G176" s="423"/>
      <c r="H176" s="423"/>
      <c r="I176" s="322" t="s">
        <v>427</v>
      </c>
      <c r="J176" s="322"/>
      <c r="K176" s="322" t="s">
        <v>423</v>
      </c>
      <c r="L176" s="322"/>
      <c r="M176" s="322">
        <v>223</v>
      </c>
      <c r="N176" s="322"/>
      <c r="O176" s="409" t="s">
        <v>414</v>
      </c>
      <c r="P176" s="409"/>
      <c r="Q176" s="316">
        <v>66</v>
      </c>
      <c r="R176" s="316"/>
      <c r="S176" s="316"/>
      <c r="T176" s="316">
        <v>66</v>
      </c>
      <c r="U176" s="316"/>
      <c r="V176" s="316"/>
      <c r="W176" s="316">
        <v>66</v>
      </c>
      <c r="X176" s="316"/>
      <c r="Y176" s="316"/>
      <c r="Z176" s="325">
        <v>734.78700000000003</v>
      </c>
      <c r="AA176" s="325"/>
      <c r="AB176" s="325"/>
      <c r="AC176" s="325">
        <v>764.18100000000004</v>
      </c>
      <c r="AD176" s="325"/>
      <c r="AE176" s="325"/>
      <c r="AF176" s="325">
        <v>794.74199999999996</v>
      </c>
      <c r="AG176" s="325"/>
      <c r="AH176" s="325"/>
      <c r="AI176" s="316">
        <v>100</v>
      </c>
      <c r="AJ176" s="316"/>
      <c r="AK176" s="316"/>
      <c r="AL176" s="316">
        <v>104</v>
      </c>
      <c r="AM176" s="316"/>
      <c r="AN176" s="316"/>
      <c r="AO176" s="316">
        <v>104</v>
      </c>
      <c r="AP176" s="316"/>
      <c r="AQ176" s="316"/>
      <c r="AR176" s="325">
        <v>49158</v>
      </c>
      <c r="AS176" s="325"/>
      <c r="AT176" s="325"/>
      <c r="AU176" s="325">
        <v>59158</v>
      </c>
      <c r="AV176" s="325"/>
      <c r="AW176" s="325"/>
      <c r="AX176" s="325">
        <v>59158</v>
      </c>
      <c r="AY176" s="325"/>
      <c r="AZ176" s="325"/>
      <c r="BA176" s="116"/>
      <c r="BB176" s="116"/>
      <c r="BC176" s="25"/>
      <c r="BD176" s="25"/>
      <c r="BE176" s="25"/>
      <c r="BF176" s="25"/>
      <c r="BG176" s="26"/>
      <c r="BH176" s="26"/>
    </row>
    <row r="177" spans="1:60" s="256" customFormat="1" ht="18" customHeight="1">
      <c r="A177" s="117"/>
      <c r="B177" s="257"/>
      <c r="C177" s="258"/>
      <c r="D177" s="258"/>
      <c r="E177" s="258"/>
      <c r="F177" s="258"/>
      <c r="G177" s="258"/>
      <c r="H177" s="259"/>
      <c r="I177" s="561" t="s">
        <v>103</v>
      </c>
      <c r="J177" s="562"/>
      <c r="K177" s="562"/>
      <c r="L177" s="562"/>
      <c r="M177" s="562"/>
      <c r="N177" s="563"/>
      <c r="O177" s="546">
        <v>9002</v>
      </c>
      <c r="P177" s="546"/>
      <c r="Q177" s="535"/>
      <c r="R177" s="535"/>
      <c r="S177" s="535"/>
      <c r="T177" s="535"/>
      <c r="U177" s="535"/>
      <c r="V177" s="535"/>
      <c r="W177" s="535"/>
      <c r="X177" s="535"/>
      <c r="Y177" s="535"/>
      <c r="Z177" s="534"/>
      <c r="AA177" s="534"/>
      <c r="AB177" s="534"/>
      <c r="AC177" s="534"/>
      <c r="AD177" s="534"/>
      <c r="AE177" s="534"/>
      <c r="AF177" s="534"/>
      <c r="AG177" s="534"/>
      <c r="AH177" s="534"/>
      <c r="AI177" s="535"/>
      <c r="AJ177" s="535"/>
      <c r="AK177" s="535"/>
      <c r="AL177" s="535"/>
      <c r="AM177" s="535"/>
      <c r="AN177" s="535"/>
      <c r="AO177" s="535"/>
      <c r="AP177" s="535"/>
      <c r="AQ177" s="535"/>
      <c r="AR177" s="559">
        <f>AR172+AR173+AR174+AR175+AR176</f>
        <v>3218424.87</v>
      </c>
      <c r="AS177" s="559"/>
      <c r="AT177" s="559"/>
      <c r="AU177" s="534">
        <f>AU172+AU173+AU174+AU175+AU176</f>
        <v>3106199</v>
      </c>
      <c r="AV177" s="534"/>
      <c r="AW177" s="534"/>
      <c r="AX177" s="534">
        <f>AX172+AX173+AX174+AX175+AX176</f>
        <v>3106299</v>
      </c>
      <c r="AY177" s="534"/>
      <c r="AZ177" s="534"/>
      <c r="BA177" s="153"/>
      <c r="BB177" s="153"/>
      <c r="BC177" s="19"/>
      <c r="BD177" s="19"/>
      <c r="BE177" s="19"/>
      <c r="BF177" s="19"/>
      <c r="BG177" s="255"/>
      <c r="BH177" s="255"/>
    </row>
    <row r="178" spans="1:60" s="17" customFormat="1" ht="18" customHeight="1">
      <c r="A178" s="115"/>
      <c r="B178" s="338" t="s">
        <v>428</v>
      </c>
      <c r="C178" s="339"/>
      <c r="D178" s="339"/>
      <c r="E178" s="339"/>
      <c r="F178" s="339"/>
      <c r="G178" s="339"/>
      <c r="H178" s="340"/>
      <c r="I178" s="322" t="s">
        <v>429</v>
      </c>
      <c r="J178" s="322"/>
      <c r="K178" s="322" t="s">
        <v>409</v>
      </c>
      <c r="L178" s="322"/>
      <c r="M178" s="322">
        <v>224</v>
      </c>
      <c r="N178" s="322"/>
      <c r="O178" s="409" t="s">
        <v>160</v>
      </c>
      <c r="P178" s="409"/>
      <c r="Q178" s="316"/>
      <c r="R178" s="316"/>
      <c r="S178" s="316"/>
      <c r="T178" s="316"/>
      <c r="U178" s="316"/>
      <c r="V178" s="316"/>
      <c r="W178" s="316"/>
      <c r="X178" s="316"/>
      <c r="Y178" s="316"/>
      <c r="Z178" s="325"/>
      <c r="AA178" s="325"/>
      <c r="AB178" s="325"/>
      <c r="AC178" s="325"/>
      <c r="AD178" s="325"/>
      <c r="AE178" s="325"/>
      <c r="AF178" s="325"/>
      <c r="AG178" s="325"/>
      <c r="AH178" s="325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116"/>
      <c r="BB178" s="116"/>
      <c r="BC178" s="25"/>
      <c r="BD178" s="25"/>
      <c r="BE178" s="25"/>
      <c r="BF178" s="25"/>
      <c r="BG178" s="26"/>
      <c r="BH178" s="26"/>
    </row>
    <row r="179" spans="1:60" s="256" customFormat="1" ht="18" customHeight="1">
      <c r="A179" s="117"/>
      <c r="B179" s="257"/>
      <c r="C179" s="258"/>
      <c r="D179" s="258"/>
      <c r="E179" s="258"/>
      <c r="F179" s="258"/>
      <c r="G179" s="258"/>
      <c r="H179" s="259"/>
      <c r="I179" s="546" t="s">
        <v>103</v>
      </c>
      <c r="J179" s="546"/>
      <c r="K179" s="546"/>
      <c r="L179" s="546"/>
      <c r="M179" s="546"/>
      <c r="N179" s="546"/>
      <c r="O179" s="546">
        <v>9003</v>
      </c>
      <c r="P179" s="546"/>
      <c r="Q179" s="535"/>
      <c r="R179" s="535"/>
      <c r="S179" s="535"/>
      <c r="T179" s="535"/>
      <c r="U179" s="535"/>
      <c r="V179" s="535"/>
      <c r="W179" s="535"/>
      <c r="X179" s="535"/>
      <c r="Y179" s="535"/>
      <c r="Z179" s="534"/>
      <c r="AA179" s="534"/>
      <c r="AB179" s="534"/>
      <c r="AC179" s="534"/>
      <c r="AD179" s="534"/>
      <c r="AE179" s="534"/>
      <c r="AF179" s="534"/>
      <c r="AG179" s="534"/>
      <c r="AH179" s="534"/>
      <c r="AI179" s="535"/>
      <c r="AJ179" s="535"/>
      <c r="AK179" s="535"/>
      <c r="AL179" s="535"/>
      <c r="AM179" s="535"/>
      <c r="AN179" s="535"/>
      <c r="AO179" s="535"/>
      <c r="AP179" s="535"/>
      <c r="AQ179" s="535"/>
      <c r="AR179" s="534">
        <f>AR178</f>
        <v>0</v>
      </c>
      <c r="AS179" s="534"/>
      <c r="AT179" s="534"/>
      <c r="AU179" s="534">
        <f t="shared" ref="AU179" si="2">AU178</f>
        <v>0</v>
      </c>
      <c r="AV179" s="534"/>
      <c r="AW179" s="534"/>
      <c r="AX179" s="534">
        <f t="shared" ref="AX179" si="3">AX178</f>
        <v>0</v>
      </c>
      <c r="AY179" s="534"/>
      <c r="AZ179" s="534"/>
      <c r="BA179" s="153"/>
      <c r="BB179" s="153"/>
      <c r="BC179" s="19"/>
      <c r="BD179" s="19"/>
      <c r="BE179" s="19"/>
      <c r="BF179" s="19"/>
      <c r="BG179" s="255"/>
      <c r="BH179" s="255"/>
    </row>
    <row r="180" spans="1:60" s="17" customFormat="1" ht="30.75" customHeight="1">
      <c r="A180" s="115"/>
      <c r="B180" s="338" t="s">
        <v>498</v>
      </c>
      <c r="C180" s="339"/>
      <c r="D180" s="339"/>
      <c r="E180" s="339"/>
      <c r="F180" s="339"/>
      <c r="G180" s="339"/>
      <c r="H180" s="340"/>
      <c r="I180" s="322" t="s">
        <v>452</v>
      </c>
      <c r="J180" s="322"/>
      <c r="K180" s="322" t="s">
        <v>409</v>
      </c>
      <c r="L180" s="322"/>
      <c r="M180" s="322">
        <v>225</v>
      </c>
      <c r="N180" s="322"/>
      <c r="O180" s="409" t="s">
        <v>430</v>
      </c>
      <c r="P180" s="409"/>
      <c r="Q180" s="316">
        <v>12</v>
      </c>
      <c r="R180" s="316"/>
      <c r="S180" s="316"/>
      <c r="T180" s="316">
        <v>12</v>
      </c>
      <c r="U180" s="316"/>
      <c r="V180" s="316"/>
      <c r="W180" s="316">
        <v>12</v>
      </c>
      <c r="X180" s="316"/>
      <c r="Y180" s="316"/>
      <c r="Z180" s="325">
        <v>1000</v>
      </c>
      <c r="AA180" s="325"/>
      <c r="AB180" s="325"/>
      <c r="AC180" s="325">
        <v>1000</v>
      </c>
      <c r="AD180" s="325"/>
      <c r="AE180" s="325"/>
      <c r="AF180" s="325">
        <v>1000</v>
      </c>
      <c r="AG180" s="325"/>
      <c r="AH180" s="325"/>
      <c r="AI180" s="316">
        <v>100</v>
      </c>
      <c r="AJ180" s="316"/>
      <c r="AK180" s="316"/>
      <c r="AL180" s="316">
        <v>100</v>
      </c>
      <c r="AM180" s="316"/>
      <c r="AN180" s="316"/>
      <c r="AO180" s="316">
        <v>100</v>
      </c>
      <c r="AP180" s="316"/>
      <c r="AQ180" s="316"/>
      <c r="AR180" s="325">
        <f t="shared" ref="AR180:AR199" si="4">Q180*Z180</f>
        <v>12000</v>
      </c>
      <c r="AS180" s="325"/>
      <c r="AT180" s="325"/>
      <c r="AU180" s="325">
        <f t="shared" ref="AU180" si="5">T180*AC180</f>
        <v>12000</v>
      </c>
      <c r="AV180" s="325"/>
      <c r="AW180" s="325"/>
      <c r="AX180" s="325">
        <f t="shared" ref="AX180" si="6">W180*AF180</f>
        <v>12000</v>
      </c>
      <c r="AY180" s="325"/>
      <c r="AZ180" s="325"/>
      <c r="BA180" s="116"/>
      <c r="BB180" s="116"/>
      <c r="BC180" s="25"/>
      <c r="BD180" s="25"/>
      <c r="BE180" s="25"/>
      <c r="BF180" s="25"/>
      <c r="BG180" s="26"/>
      <c r="BH180" s="26"/>
    </row>
    <row r="181" spans="1:60" s="17" customFormat="1" ht="33.75" customHeight="1">
      <c r="A181" s="115"/>
      <c r="B181" s="338" t="s">
        <v>499</v>
      </c>
      <c r="C181" s="339"/>
      <c r="D181" s="339"/>
      <c r="E181" s="339"/>
      <c r="F181" s="339"/>
      <c r="G181" s="339"/>
      <c r="H181" s="340"/>
      <c r="I181" s="322" t="s">
        <v>500</v>
      </c>
      <c r="J181" s="322"/>
      <c r="K181" s="322" t="s">
        <v>409</v>
      </c>
      <c r="L181" s="322"/>
      <c r="M181" s="322">
        <v>225</v>
      </c>
      <c r="N181" s="322"/>
      <c r="O181" s="409" t="s">
        <v>431</v>
      </c>
      <c r="P181" s="409"/>
      <c r="Q181" s="316">
        <v>1</v>
      </c>
      <c r="R181" s="316"/>
      <c r="S181" s="316"/>
      <c r="T181" s="316">
        <v>1</v>
      </c>
      <c r="U181" s="316"/>
      <c r="V181" s="316"/>
      <c r="W181" s="316">
        <v>1</v>
      </c>
      <c r="X181" s="316"/>
      <c r="Y181" s="316"/>
      <c r="Z181" s="560">
        <v>92921</v>
      </c>
      <c r="AA181" s="560"/>
      <c r="AB181" s="560"/>
      <c r="AC181" s="325">
        <v>82921</v>
      </c>
      <c r="AD181" s="325"/>
      <c r="AE181" s="325"/>
      <c r="AF181" s="325">
        <v>82921</v>
      </c>
      <c r="AG181" s="325"/>
      <c r="AH181" s="325"/>
      <c r="AI181" s="316">
        <v>100</v>
      </c>
      <c r="AJ181" s="316"/>
      <c r="AK181" s="316"/>
      <c r="AL181" s="316">
        <v>103</v>
      </c>
      <c r="AM181" s="316"/>
      <c r="AN181" s="316"/>
      <c r="AO181" s="316">
        <v>104</v>
      </c>
      <c r="AP181" s="316"/>
      <c r="AQ181" s="316"/>
      <c r="AR181" s="560">
        <f>Z181*Q181</f>
        <v>92921</v>
      </c>
      <c r="AS181" s="560"/>
      <c r="AT181" s="560"/>
      <c r="AU181" s="325">
        <f>AC181*T181</f>
        <v>82921</v>
      </c>
      <c r="AV181" s="325"/>
      <c r="AW181" s="325"/>
      <c r="AX181" s="325">
        <f>W181*AF181</f>
        <v>82921</v>
      </c>
      <c r="AY181" s="325"/>
      <c r="AZ181" s="325"/>
      <c r="BA181" s="116"/>
      <c r="BB181" s="116"/>
      <c r="BC181" s="25"/>
      <c r="BD181" s="25"/>
      <c r="BE181" s="25"/>
      <c r="BF181" s="25"/>
      <c r="BG181" s="26"/>
      <c r="BH181" s="26"/>
    </row>
    <row r="182" spans="1:60" s="17" customFormat="1" ht="29.25" customHeight="1">
      <c r="A182" s="115"/>
      <c r="B182" s="338" t="s">
        <v>436</v>
      </c>
      <c r="C182" s="339"/>
      <c r="D182" s="339"/>
      <c r="E182" s="339"/>
      <c r="F182" s="339"/>
      <c r="G182" s="339"/>
      <c r="H182" s="340"/>
      <c r="I182" s="322" t="s">
        <v>437</v>
      </c>
      <c r="J182" s="322"/>
      <c r="K182" s="322" t="s">
        <v>409</v>
      </c>
      <c r="L182" s="322"/>
      <c r="M182" s="322">
        <v>255</v>
      </c>
      <c r="N182" s="322"/>
      <c r="O182" s="409" t="s">
        <v>432</v>
      </c>
      <c r="P182" s="409"/>
      <c r="Q182" s="325">
        <v>1</v>
      </c>
      <c r="R182" s="325"/>
      <c r="S182" s="325"/>
      <c r="T182" s="325">
        <v>1</v>
      </c>
      <c r="U182" s="325"/>
      <c r="V182" s="325"/>
      <c r="W182" s="325">
        <v>1</v>
      </c>
      <c r="X182" s="325"/>
      <c r="Y182" s="325"/>
      <c r="Z182" s="325">
        <v>32595.41</v>
      </c>
      <c r="AA182" s="325"/>
      <c r="AB182" s="325"/>
      <c r="AC182" s="325">
        <v>12000</v>
      </c>
      <c r="AD182" s="325"/>
      <c r="AE182" s="325"/>
      <c r="AF182" s="325">
        <v>12000</v>
      </c>
      <c r="AG182" s="325"/>
      <c r="AH182" s="325"/>
      <c r="AI182" s="316">
        <v>100</v>
      </c>
      <c r="AJ182" s="316"/>
      <c r="AK182" s="316"/>
      <c r="AL182" s="316">
        <v>100</v>
      </c>
      <c r="AM182" s="316"/>
      <c r="AN182" s="316"/>
      <c r="AO182" s="316">
        <v>100</v>
      </c>
      <c r="AP182" s="316"/>
      <c r="AQ182" s="316"/>
      <c r="AR182" s="325">
        <f t="shared" si="4"/>
        <v>32595.41</v>
      </c>
      <c r="AS182" s="325"/>
      <c r="AT182" s="325"/>
      <c r="AU182" s="325">
        <f t="shared" ref="AU182" si="7">T182*AC182</f>
        <v>12000</v>
      </c>
      <c r="AV182" s="325"/>
      <c r="AW182" s="325"/>
      <c r="AX182" s="325">
        <f t="shared" ref="AX182" si="8">W182*AF182</f>
        <v>12000</v>
      </c>
      <c r="AY182" s="325"/>
      <c r="AZ182" s="325"/>
      <c r="BA182" s="116"/>
      <c r="BB182" s="116"/>
      <c r="BC182" s="25"/>
      <c r="BD182" s="25"/>
      <c r="BE182" s="25"/>
      <c r="BF182" s="25"/>
      <c r="BG182" s="26"/>
      <c r="BH182" s="26"/>
    </row>
    <row r="183" spans="1:60" s="17" customFormat="1" ht="33" customHeight="1">
      <c r="A183" s="115"/>
      <c r="B183" s="338" t="s">
        <v>438</v>
      </c>
      <c r="C183" s="339"/>
      <c r="D183" s="339"/>
      <c r="E183" s="339"/>
      <c r="F183" s="339"/>
      <c r="G183" s="339"/>
      <c r="H183" s="340"/>
      <c r="I183" s="322" t="s">
        <v>437</v>
      </c>
      <c r="J183" s="322"/>
      <c r="K183" s="322" t="s">
        <v>409</v>
      </c>
      <c r="L183" s="322"/>
      <c r="M183" s="322">
        <v>255</v>
      </c>
      <c r="N183" s="322"/>
      <c r="O183" s="409" t="s">
        <v>433</v>
      </c>
      <c r="P183" s="409"/>
      <c r="Q183" s="316">
        <v>1</v>
      </c>
      <c r="R183" s="316"/>
      <c r="S183" s="316"/>
      <c r="T183" s="316">
        <v>1</v>
      </c>
      <c r="U183" s="316"/>
      <c r="V183" s="316"/>
      <c r="W183" s="316">
        <v>1</v>
      </c>
      <c r="X183" s="316"/>
      <c r="Y183" s="316"/>
      <c r="Z183" s="325">
        <v>2000</v>
      </c>
      <c r="AA183" s="325"/>
      <c r="AB183" s="325"/>
      <c r="AC183" s="325">
        <v>2000</v>
      </c>
      <c r="AD183" s="325"/>
      <c r="AE183" s="325"/>
      <c r="AF183" s="325">
        <v>2000</v>
      </c>
      <c r="AG183" s="325"/>
      <c r="AH183" s="325"/>
      <c r="AI183" s="316">
        <v>100</v>
      </c>
      <c r="AJ183" s="316"/>
      <c r="AK183" s="316"/>
      <c r="AL183" s="316">
        <v>100</v>
      </c>
      <c r="AM183" s="316"/>
      <c r="AN183" s="316"/>
      <c r="AO183" s="316">
        <v>100</v>
      </c>
      <c r="AP183" s="316"/>
      <c r="AQ183" s="316"/>
      <c r="AR183" s="325">
        <f t="shared" si="4"/>
        <v>2000</v>
      </c>
      <c r="AS183" s="325"/>
      <c r="AT183" s="325"/>
      <c r="AU183" s="325">
        <f t="shared" ref="AU183" si="9">T183*AC183</f>
        <v>2000</v>
      </c>
      <c r="AV183" s="325"/>
      <c r="AW183" s="325"/>
      <c r="AX183" s="325">
        <f t="shared" ref="AX183" si="10">W183*AF183</f>
        <v>2000</v>
      </c>
      <c r="AY183" s="325"/>
      <c r="AZ183" s="325"/>
      <c r="BA183" s="116"/>
      <c r="BB183" s="116"/>
      <c r="BC183" s="25"/>
      <c r="BD183" s="25"/>
      <c r="BE183" s="25"/>
      <c r="BF183" s="25"/>
      <c r="BG183" s="26"/>
      <c r="BH183" s="26"/>
    </row>
    <row r="184" spans="1:60" s="17" customFormat="1" ht="18" customHeight="1">
      <c r="A184" s="115"/>
      <c r="B184" s="338" t="s">
        <v>549</v>
      </c>
      <c r="C184" s="339"/>
      <c r="D184" s="339"/>
      <c r="E184" s="339"/>
      <c r="F184" s="339"/>
      <c r="G184" s="339"/>
      <c r="H184" s="340"/>
      <c r="I184" s="322" t="s">
        <v>442</v>
      </c>
      <c r="J184" s="322"/>
      <c r="K184" s="322" t="s">
        <v>409</v>
      </c>
      <c r="L184" s="322"/>
      <c r="M184" s="322">
        <v>225</v>
      </c>
      <c r="N184" s="322"/>
      <c r="O184" s="409" t="s">
        <v>434</v>
      </c>
      <c r="P184" s="409"/>
      <c r="Q184" s="316">
        <v>1</v>
      </c>
      <c r="R184" s="316"/>
      <c r="S184" s="316"/>
      <c r="T184" s="316">
        <v>1</v>
      </c>
      <c r="U184" s="316"/>
      <c r="V184" s="316"/>
      <c r="W184" s="316">
        <v>1</v>
      </c>
      <c r="X184" s="316"/>
      <c r="Y184" s="316"/>
      <c r="Z184" s="325">
        <v>2000</v>
      </c>
      <c r="AA184" s="325"/>
      <c r="AB184" s="325"/>
      <c r="AC184" s="325">
        <v>2000</v>
      </c>
      <c r="AD184" s="325"/>
      <c r="AE184" s="325"/>
      <c r="AF184" s="325">
        <v>2000</v>
      </c>
      <c r="AG184" s="325"/>
      <c r="AH184" s="325"/>
      <c r="AI184" s="316">
        <v>100</v>
      </c>
      <c r="AJ184" s="316"/>
      <c r="AK184" s="316"/>
      <c r="AL184" s="316">
        <v>100</v>
      </c>
      <c r="AM184" s="316"/>
      <c r="AN184" s="316"/>
      <c r="AO184" s="316">
        <v>100</v>
      </c>
      <c r="AP184" s="316"/>
      <c r="AQ184" s="316"/>
      <c r="AR184" s="325">
        <f t="shared" si="4"/>
        <v>2000</v>
      </c>
      <c r="AS184" s="325"/>
      <c r="AT184" s="325"/>
      <c r="AU184" s="325">
        <f t="shared" ref="AU184" si="11">T184*AC184</f>
        <v>2000</v>
      </c>
      <c r="AV184" s="325"/>
      <c r="AW184" s="325"/>
      <c r="AX184" s="325">
        <f t="shared" ref="AX184" si="12">W184*AF184</f>
        <v>2000</v>
      </c>
      <c r="AY184" s="325"/>
      <c r="AZ184" s="325"/>
      <c r="BA184" s="116"/>
      <c r="BB184" s="116"/>
      <c r="BC184" s="25"/>
      <c r="BD184" s="25"/>
      <c r="BE184" s="25"/>
      <c r="BF184" s="25"/>
      <c r="BG184" s="26"/>
      <c r="BH184" s="26"/>
    </row>
    <row r="185" spans="1:60" s="17" customFormat="1" ht="18" customHeight="1">
      <c r="A185" s="115"/>
      <c r="B185" s="338" t="s">
        <v>443</v>
      </c>
      <c r="C185" s="339"/>
      <c r="D185" s="339"/>
      <c r="E185" s="339"/>
      <c r="F185" s="339"/>
      <c r="G185" s="339"/>
      <c r="H185" s="340"/>
      <c r="I185" s="322" t="s">
        <v>444</v>
      </c>
      <c r="J185" s="322"/>
      <c r="K185" s="322" t="s">
        <v>409</v>
      </c>
      <c r="L185" s="322"/>
      <c r="M185" s="322">
        <v>225</v>
      </c>
      <c r="N185" s="322"/>
      <c r="O185" s="409" t="s">
        <v>435</v>
      </c>
      <c r="P185" s="409"/>
      <c r="Q185" s="316">
        <v>1</v>
      </c>
      <c r="R185" s="316"/>
      <c r="S185" s="316"/>
      <c r="T185" s="316">
        <v>1</v>
      </c>
      <c r="U185" s="316"/>
      <c r="V185" s="316"/>
      <c r="W185" s="316">
        <v>1</v>
      </c>
      <c r="X185" s="316"/>
      <c r="Y185" s="316"/>
      <c r="Z185" s="325">
        <v>5000</v>
      </c>
      <c r="AA185" s="325"/>
      <c r="AB185" s="325"/>
      <c r="AC185" s="325">
        <v>5000</v>
      </c>
      <c r="AD185" s="325"/>
      <c r="AE185" s="325"/>
      <c r="AF185" s="325">
        <v>5000</v>
      </c>
      <c r="AG185" s="325"/>
      <c r="AH185" s="325"/>
      <c r="AI185" s="316">
        <v>100</v>
      </c>
      <c r="AJ185" s="316"/>
      <c r="AK185" s="316"/>
      <c r="AL185" s="316">
        <v>100</v>
      </c>
      <c r="AM185" s="316"/>
      <c r="AN185" s="316"/>
      <c r="AO185" s="316">
        <v>100</v>
      </c>
      <c r="AP185" s="316"/>
      <c r="AQ185" s="316"/>
      <c r="AR185" s="325">
        <f t="shared" si="4"/>
        <v>5000</v>
      </c>
      <c r="AS185" s="325"/>
      <c r="AT185" s="325"/>
      <c r="AU185" s="325">
        <f t="shared" ref="AU185" si="13">T185*AC185</f>
        <v>5000</v>
      </c>
      <c r="AV185" s="325"/>
      <c r="AW185" s="325"/>
      <c r="AX185" s="325">
        <f t="shared" ref="AX185" si="14">W185*AF185</f>
        <v>5000</v>
      </c>
      <c r="AY185" s="325"/>
      <c r="AZ185" s="325"/>
      <c r="BA185" s="116"/>
      <c r="BB185" s="116"/>
      <c r="BC185" s="25"/>
      <c r="BD185" s="25"/>
      <c r="BE185" s="25"/>
      <c r="BF185" s="25"/>
      <c r="BG185" s="26"/>
      <c r="BH185" s="26"/>
    </row>
    <row r="186" spans="1:60" s="17" customFormat="1" ht="31.5" customHeight="1">
      <c r="A186" s="115"/>
      <c r="B186" s="338" t="s">
        <v>445</v>
      </c>
      <c r="C186" s="339"/>
      <c r="D186" s="339"/>
      <c r="E186" s="339"/>
      <c r="F186" s="339"/>
      <c r="G186" s="339"/>
      <c r="H186" s="340"/>
      <c r="I186" s="322" t="s">
        <v>446</v>
      </c>
      <c r="J186" s="322"/>
      <c r="K186" s="322" t="s">
        <v>409</v>
      </c>
      <c r="L186" s="322"/>
      <c r="M186" s="322">
        <v>225</v>
      </c>
      <c r="N186" s="322"/>
      <c r="O186" s="409" t="s">
        <v>439</v>
      </c>
      <c r="P186" s="409"/>
      <c r="Q186" s="316">
        <v>12</v>
      </c>
      <c r="R186" s="316"/>
      <c r="S186" s="316"/>
      <c r="T186" s="316">
        <v>12</v>
      </c>
      <c r="U186" s="316"/>
      <c r="V186" s="316"/>
      <c r="W186" s="316">
        <v>12</v>
      </c>
      <c r="X186" s="316"/>
      <c r="Y186" s="316"/>
      <c r="Z186" s="325">
        <v>8000</v>
      </c>
      <c r="AA186" s="325"/>
      <c r="AB186" s="325"/>
      <c r="AC186" s="325">
        <v>8000</v>
      </c>
      <c r="AD186" s="325"/>
      <c r="AE186" s="325"/>
      <c r="AF186" s="325">
        <v>8000</v>
      </c>
      <c r="AG186" s="325"/>
      <c r="AH186" s="325"/>
      <c r="AI186" s="316">
        <v>100</v>
      </c>
      <c r="AJ186" s="316"/>
      <c r="AK186" s="316"/>
      <c r="AL186" s="316">
        <v>100</v>
      </c>
      <c r="AM186" s="316"/>
      <c r="AN186" s="316"/>
      <c r="AO186" s="316">
        <v>100</v>
      </c>
      <c r="AP186" s="316"/>
      <c r="AQ186" s="316"/>
      <c r="AR186" s="325">
        <f t="shared" si="4"/>
        <v>96000</v>
      </c>
      <c r="AS186" s="325"/>
      <c r="AT186" s="325"/>
      <c r="AU186" s="325">
        <f t="shared" ref="AU186" si="15">T186*AC186</f>
        <v>96000</v>
      </c>
      <c r="AV186" s="325"/>
      <c r="AW186" s="325"/>
      <c r="AX186" s="325">
        <f t="shared" ref="AX186" si="16">W186*AF186</f>
        <v>96000</v>
      </c>
      <c r="AY186" s="325"/>
      <c r="AZ186" s="325"/>
      <c r="BA186" s="116"/>
      <c r="BB186" s="116"/>
      <c r="BC186" s="25"/>
      <c r="BD186" s="25"/>
      <c r="BE186" s="25"/>
      <c r="BF186" s="25"/>
      <c r="BG186" s="26"/>
      <c r="BH186" s="26"/>
    </row>
    <row r="187" spans="1:60" s="17" customFormat="1" ht="30.75" customHeight="1">
      <c r="A187" s="115"/>
      <c r="B187" s="338" t="s">
        <v>451</v>
      </c>
      <c r="C187" s="339"/>
      <c r="D187" s="339"/>
      <c r="E187" s="339"/>
      <c r="F187" s="339"/>
      <c r="G187" s="339"/>
      <c r="H187" s="340"/>
      <c r="I187" s="322" t="s">
        <v>452</v>
      </c>
      <c r="J187" s="322"/>
      <c r="K187" s="322" t="s">
        <v>409</v>
      </c>
      <c r="L187" s="322"/>
      <c r="M187" s="322">
        <v>225</v>
      </c>
      <c r="N187" s="322"/>
      <c r="O187" s="409" t="s">
        <v>440</v>
      </c>
      <c r="P187" s="409"/>
      <c r="Q187" s="316">
        <v>12</v>
      </c>
      <c r="R187" s="316"/>
      <c r="S187" s="316"/>
      <c r="T187" s="316">
        <v>12</v>
      </c>
      <c r="U187" s="316"/>
      <c r="V187" s="316"/>
      <c r="W187" s="316">
        <v>12</v>
      </c>
      <c r="X187" s="316"/>
      <c r="Y187" s="316"/>
      <c r="Z187" s="325">
        <v>2500</v>
      </c>
      <c r="AA187" s="325"/>
      <c r="AB187" s="325"/>
      <c r="AC187" s="325">
        <v>2500</v>
      </c>
      <c r="AD187" s="325"/>
      <c r="AE187" s="325"/>
      <c r="AF187" s="325">
        <v>2500</v>
      </c>
      <c r="AG187" s="325"/>
      <c r="AH187" s="325"/>
      <c r="AI187" s="316">
        <v>100</v>
      </c>
      <c r="AJ187" s="316"/>
      <c r="AK187" s="316"/>
      <c r="AL187" s="316">
        <v>100</v>
      </c>
      <c r="AM187" s="316"/>
      <c r="AN187" s="316"/>
      <c r="AO187" s="316">
        <v>100</v>
      </c>
      <c r="AP187" s="316"/>
      <c r="AQ187" s="316"/>
      <c r="AR187" s="325">
        <f t="shared" si="4"/>
        <v>30000</v>
      </c>
      <c r="AS187" s="325"/>
      <c r="AT187" s="325"/>
      <c r="AU187" s="325">
        <f t="shared" ref="AU187" si="17">T187*AC187</f>
        <v>30000</v>
      </c>
      <c r="AV187" s="325"/>
      <c r="AW187" s="325"/>
      <c r="AX187" s="325">
        <f t="shared" ref="AX187" si="18">W187*AF187</f>
        <v>30000</v>
      </c>
      <c r="AY187" s="325"/>
      <c r="AZ187" s="325"/>
      <c r="BA187" s="116"/>
      <c r="BB187" s="116"/>
      <c r="BC187" s="25"/>
      <c r="BD187" s="25"/>
      <c r="BE187" s="25"/>
      <c r="BF187" s="25"/>
      <c r="BG187" s="26"/>
      <c r="BH187" s="26"/>
    </row>
    <row r="188" spans="1:60" s="17" customFormat="1" ht="30.75" customHeight="1">
      <c r="A188" s="115"/>
      <c r="B188" s="423" t="s">
        <v>453</v>
      </c>
      <c r="C188" s="423"/>
      <c r="D188" s="423"/>
      <c r="E188" s="423"/>
      <c r="F188" s="423"/>
      <c r="G188" s="423"/>
      <c r="H188" s="423"/>
      <c r="I188" s="322" t="s">
        <v>454</v>
      </c>
      <c r="J188" s="322"/>
      <c r="K188" s="322" t="s">
        <v>409</v>
      </c>
      <c r="L188" s="322"/>
      <c r="M188" s="322">
        <v>225</v>
      </c>
      <c r="N188" s="322"/>
      <c r="O188" s="409" t="s">
        <v>441</v>
      </c>
      <c r="P188" s="409"/>
      <c r="Q188" s="316">
        <v>1</v>
      </c>
      <c r="R188" s="316"/>
      <c r="S188" s="316"/>
      <c r="T188" s="316">
        <v>1</v>
      </c>
      <c r="U188" s="316"/>
      <c r="V188" s="316"/>
      <c r="W188" s="316">
        <v>1</v>
      </c>
      <c r="X188" s="316"/>
      <c r="Y188" s="316"/>
      <c r="Z188" s="325">
        <v>4500</v>
      </c>
      <c r="AA188" s="325"/>
      <c r="AB188" s="325"/>
      <c r="AC188" s="325">
        <v>4500</v>
      </c>
      <c r="AD188" s="325"/>
      <c r="AE188" s="325"/>
      <c r="AF188" s="325">
        <v>4500</v>
      </c>
      <c r="AG188" s="325"/>
      <c r="AH188" s="325"/>
      <c r="AI188" s="316">
        <v>100</v>
      </c>
      <c r="AJ188" s="316"/>
      <c r="AK188" s="316"/>
      <c r="AL188" s="316">
        <v>100</v>
      </c>
      <c r="AM188" s="316"/>
      <c r="AN188" s="316"/>
      <c r="AO188" s="316">
        <v>100</v>
      </c>
      <c r="AP188" s="316"/>
      <c r="AQ188" s="316"/>
      <c r="AR188" s="325">
        <f t="shared" si="4"/>
        <v>4500</v>
      </c>
      <c r="AS188" s="325"/>
      <c r="AT188" s="325"/>
      <c r="AU188" s="325">
        <f t="shared" ref="AU188:AU189" si="19">T188*AC188</f>
        <v>4500</v>
      </c>
      <c r="AV188" s="325"/>
      <c r="AW188" s="325"/>
      <c r="AX188" s="325">
        <f t="shared" ref="AX188:AX189" si="20">W188*AF188</f>
        <v>4500</v>
      </c>
      <c r="AY188" s="325"/>
      <c r="AZ188" s="325"/>
      <c r="BA188" s="116"/>
      <c r="BB188" s="116"/>
      <c r="BC188" s="25"/>
      <c r="BD188" s="25"/>
      <c r="BE188" s="25"/>
      <c r="BF188" s="25"/>
      <c r="BG188" s="26"/>
      <c r="BH188" s="26"/>
    </row>
    <row r="189" spans="1:60" s="17" customFormat="1" ht="33.75" customHeight="1">
      <c r="A189" s="115"/>
      <c r="B189" s="338" t="s">
        <v>455</v>
      </c>
      <c r="C189" s="339"/>
      <c r="D189" s="339"/>
      <c r="E189" s="339"/>
      <c r="F189" s="339"/>
      <c r="G189" s="339"/>
      <c r="H189" s="340"/>
      <c r="I189" s="322" t="s">
        <v>437</v>
      </c>
      <c r="J189" s="322"/>
      <c r="K189" s="322" t="s">
        <v>409</v>
      </c>
      <c r="L189" s="322"/>
      <c r="M189" s="322">
        <v>225</v>
      </c>
      <c r="N189" s="322"/>
      <c r="O189" s="409" t="s">
        <v>136</v>
      </c>
      <c r="P189" s="409"/>
      <c r="Q189" s="316">
        <v>12</v>
      </c>
      <c r="R189" s="316"/>
      <c r="S189" s="316"/>
      <c r="T189" s="316">
        <v>12</v>
      </c>
      <c r="U189" s="316"/>
      <c r="V189" s="316"/>
      <c r="W189" s="316">
        <v>12</v>
      </c>
      <c r="X189" s="316"/>
      <c r="Y189" s="316"/>
      <c r="Z189" s="325">
        <v>2400</v>
      </c>
      <c r="AA189" s="325"/>
      <c r="AB189" s="325"/>
      <c r="AC189" s="325">
        <v>2400</v>
      </c>
      <c r="AD189" s="325"/>
      <c r="AE189" s="325"/>
      <c r="AF189" s="325">
        <v>2400</v>
      </c>
      <c r="AG189" s="325"/>
      <c r="AH189" s="325"/>
      <c r="AI189" s="316">
        <v>100</v>
      </c>
      <c r="AJ189" s="316"/>
      <c r="AK189" s="316"/>
      <c r="AL189" s="316">
        <v>100</v>
      </c>
      <c r="AM189" s="316"/>
      <c r="AN189" s="316"/>
      <c r="AO189" s="316">
        <v>100</v>
      </c>
      <c r="AP189" s="316"/>
      <c r="AQ189" s="316"/>
      <c r="AR189" s="325">
        <f t="shared" si="4"/>
        <v>28800</v>
      </c>
      <c r="AS189" s="325"/>
      <c r="AT189" s="325"/>
      <c r="AU189" s="325">
        <f t="shared" si="19"/>
        <v>28800</v>
      </c>
      <c r="AV189" s="325"/>
      <c r="AW189" s="325"/>
      <c r="AX189" s="325">
        <f t="shared" si="20"/>
        <v>28800</v>
      </c>
      <c r="AY189" s="325"/>
      <c r="AZ189" s="325"/>
      <c r="BA189" s="116"/>
      <c r="BB189" s="116"/>
      <c r="BC189" s="25"/>
      <c r="BD189" s="25"/>
      <c r="BE189" s="25"/>
      <c r="BF189" s="25"/>
      <c r="BG189" s="26"/>
      <c r="BH189" s="26"/>
    </row>
    <row r="190" spans="1:60" s="17" customFormat="1" ht="18" customHeight="1">
      <c r="A190" s="115"/>
      <c r="B190" s="423" t="s">
        <v>456</v>
      </c>
      <c r="C190" s="423"/>
      <c r="D190" s="423"/>
      <c r="E190" s="423"/>
      <c r="F190" s="423"/>
      <c r="G190" s="423"/>
      <c r="H190" s="423"/>
      <c r="I190" s="322" t="s">
        <v>457</v>
      </c>
      <c r="J190" s="322"/>
      <c r="K190" s="322" t="s">
        <v>409</v>
      </c>
      <c r="L190" s="322"/>
      <c r="M190" s="322">
        <v>225</v>
      </c>
      <c r="N190" s="322"/>
      <c r="O190" s="409" t="s">
        <v>393</v>
      </c>
      <c r="P190" s="409"/>
      <c r="Q190" s="316">
        <v>12</v>
      </c>
      <c r="R190" s="316"/>
      <c r="S190" s="316"/>
      <c r="T190" s="316">
        <v>12</v>
      </c>
      <c r="U190" s="316"/>
      <c r="V190" s="316"/>
      <c r="W190" s="316">
        <v>12</v>
      </c>
      <c r="X190" s="316"/>
      <c r="Y190" s="316"/>
      <c r="Z190" s="325">
        <v>8000</v>
      </c>
      <c r="AA190" s="325"/>
      <c r="AB190" s="325"/>
      <c r="AC190" s="325">
        <v>8000</v>
      </c>
      <c r="AD190" s="325"/>
      <c r="AE190" s="325"/>
      <c r="AF190" s="325">
        <v>8000</v>
      </c>
      <c r="AG190" s="325"/>
      <c r="AH190" s="325"/>
      <c r="AI190" s="316">
        <v>100</v>
      </c>
      <c r="AJ190" s="316"/>
      <c r="AK190" s="316"/>
      <c r="AL190" s="316">
        <v>100</v>
      </c>
      <c r="AM190" s="316"/>
      <c r="AN190" s="316"/>
      <c r="AO190" s="316">
        <v>100</v>
      </c>
      <c r="AP190" s="316"/>
      <c r="AQ190" s="316"/>
      <c r="AR190" s="325">
        <v>82200</v>
      </c>
      <c r="AS190" s="325"/>
      <c r="AT190" s="325"/>
      <c r="AU190" s="325">
        <v>82200</v>
      </c>
      <c r="AV190" s="325"/>
      <c r="AW190" s="325"/>
      <c r="AX190" s="325">
        <v>82200</v>
      </c>
      <c r="AY190" s="325"/>
      <c r="AZ190" s="325"/>
      <c r="BA190" s="116"/>
      <c r="BB190" s="116"/>
      <c r="BC190" s="25"/>
      <c r="BD190" s="25"/>
      <c r="BE190" s="25"/>
      <c r="BF190" s="25"/>
      <c r="BG190" s="26"/>
      <c r="BH190" s="26"/>
    </row>
    <row r="191" spans="1:60" s="17" customFormat="1" ht="18" customHeight="1">
      <c r="A191" s="115"/>
      <c r="B191" s="338" t="s">
        <v>458</v>
      </c>
      <c r="C191" s="339"/>
      <c r="D191" s="339"/>
      <c r="E191" s="339"/>
      <c r="F191" s="339"/>
      <c r="G191" s="339"/>
      <c r="H191" s="340"/>
      <c r="I191" s="322" t="s">
        <v>459</v>
      </c>
      <c r="J191" s="322"/>
      <c r="K191" s="322" t="s">
        <v>409</v>
      </c>
      <c r="L191" s="322"/>
      <c r="M191" s="322">
        <v>225</v>
      </c>
      <c r="N191" s="322"/>
      <c r="O191" s="409" t="s">
        <v>447</v>
      </c>
      <c r="P191" s="409"/>
      <c r="Q191" s="316">
        <v>12</v>
      </c>
      <c r="R191" s="316"/>
      <c r="S191" s="316"/>
      <c r="T191" s="316">
        <v>12</v>
      </c>
      <c r="U191" s="316"/>
      <c r="V191" s="316"/>
      <c r="W191" s="316">
        <v>12</v>
      </c>
      <c r="X191" s="316"/>
      <c r="Y191" s="316"/>
      <c r="Z191" s="325">
        <v>1445</v>
      </c>
      <c r="AA191" s="325"/>
      <c r="AB191" s="325"/>
      <c r="AC191" s="325">
        <v>1445</v>
      </c>
      <c r="AD191" s="325"/>
      <c r="AE191" s="325"/>
      <c r="AF191" s="325">
        <v>1445</v>
      </c>
      <c r="AG191" s="325"/>
      <c r="AH191" s="325"/>
      <c r="AI191" s="316">
        <v>100</v>
      </c>
      <c r="AJ191" s="316"/>
      <c r="AK191" s="316"/>
      <c r="AL191" s="316">
        <v>100</v>
      </c>
      <c r="AM191" s="316"/>
      <c r="AN191" s="316"/>
      <c r="AO191" s="316">
        <v>100</v>
      </c>
      <c r="AP191" s="316"/>
      <c r="AQ191" s="316"/>
      <c r="AR191" s="325">
        <f t="shared" si="4"/>
        <v>17340</v>
      </c>
      <c r="AS191" s="325"/>
      <c r="AT191" s="325"/>
      <c r="AU191" s="325">
        <f t="shared" ref="AU191:AU192" si="21">T191*AC191</f>
        <v>17340</v>
      </c>
      <c r="AV191" s="325"/>
      <c r="AW191" s="325"/>
      <c r="AX191" s="325">
        <f t="shared" ref="AX191:AX192" si="22">W191*AF191</f>
        <v>17340</v>
      </c>
      <c r="AY191" s="325"/>
      <c r="AZ191" s="325"/>
      <c r="BA191" s="116"/>
      <c r="BB191" s="116"/>
      <c r="BC191" s="25"/>
      <c r="BD191" s="25"/>
      <c r="BE191" s="25"/>
      <c r="BF191" s="25"/>
      <c r="BG191" s="26"/>
      <c r="BH191" s="26"/>
    </row>
    <row r="192" spans="1:60" s="17" customFormat="1" ht="28.5" customHeight="1">
      <c r="A192" s="115"/>
      <c r="B192" s="423" t="s">
        <v>460</v>
      </c>
      <c r="C192" s="423"/>
      <c r="D192" s="423"/>
      <c r="E192" s="423"/>
      <c r="F192" s="423"/>
      <c r="G192" s="423"/>
      <c r="H192" s="423"/>
      <c r="I192" s="322" t="s">
        <v>446</v>
      </c>
      <c r="J192" s="322"/>
      <c r="K192" s="322" t="s">
        <v>409</v>
      </c>
      <c r="L192" s="322"/>
      <c r="M192" s="322">
        <v>225</v>
      </c>
      <c r="N192" s="322"/>
      <c r="O192" s="409" t="s">
        <v>448</v>
      </c>
      <c r="P192" s="409"/>
      <c r="Q192" s="316">
        <v>4</v>
      </c>
      <c r="R192" s="316"/>
      <c r="S192" s="316"/>
      <c r="T192" s="316">
        <v>4</v>
      </c>
      <c r="U192" s="316"/>
      <c r="V192" s="316"/>
      <c r="W192" s="316">
        <v>4</v>
      </c>
      <c r="X192" s="316"/>
      <c r="Y192" s="316"/>
      <c r="Z192" s="325">
        <v>4320</v>
      </c>
      <c r="AA192" s="325"/>
      <c r="AB192" s="325"/>
      <c r="AC192" s="325">
        <v>4320</v>
      </c>
      <c r="AD192" s="325"/>
      <c r="AE192" s="325"/>
      <c r="AF192" s="325">
        <v>4320</v>
      </c>
      <c r="AG192" s="325"/>
      <c r="AH192" s="325"/>
      <c r="AI192" s="316">
        <v>100</v>
      </c>
      <c r="AJ192" s="316"/>
      <c r="AK192" s="316"/>
      <c r="AL192" s="316">
        <v>100</v>
      </c>
      <c r="AM192" s="316"/>
      <c r="AN192" s="316"/>
      <c r="AO192" s="316">
        <v>100</v>
      </c>
      <c r="AP192" s="316"/>
      <c r="AQ192" s="316"/>
      <c r="AR192" s="325">
        <f t="shared" si="4"/>
        <v>17280</v>
      </c>
      <c r="AS192" s="325"/>
      <c r="AT192" s="325"/>
      <c r="AU192" s="325">
        <f t="shared" si="21"/>
        <v>17280</v>
      </c>
      <c r="AV192" s="325"/>
      <c r="AW192" s="325"/>
      <c r="AX192" s="325">
        <f t="shared" si="22"/>
        <v>17280</v>
      </c>
      <c r="AY192" s="325"/>
      <c r="AZ192" s="325"/>
      <c r="BA192" s="116"/>
      <c r="BB192" s="116"/>
      <c r="BC192" s="25"/>
      <c r="BD192" s="25"/>
      <c r="BE192" s="25"/>
      <c r="BF192" s="25"/>
      <c r="BG192" s="26"/>
      <c r="BH192" s="26"/>
    </row>
    <row r="193" spans="1:60" s="17" customFormat="1" ht="29.25" customHeight="1">
      <c r="A193" s="115"/>
      <c r="B193" s="338" t="s">
        <v>462</v>
      </c>
      <c r="C193" s="339"/>
      <c r="D193" s="339"/>
      <c r="E193" s="339"/>
      <c r="F193" s="339"/>
      <c r="G193" s="339"/>
      <c r="H193" s="340"/>
      <c r="I193" s="322" t="s">
        <v>463</v>
      </c>
      <c r="J193" s="322"/>
      <c r="K193" s="322" t="s">
        <v>409</v>
      </c>
      <c r="L193" s="322"/>
      <c r="M193" s="322">
        <v>225</v>
      </c>
      <c r="N193" s="322"/>
      <c r="O193" s="409" t="s">
        <v>449</v>
      </c>
      <c r="P193" s="409"/>
      <c r="Q193" s="316">
        <v>12</v>
      </c>
      <c r="R193" s="316"/>
      <c r="S193" s="316"/>
      <c r="T193" s="316">
        <v>12</v>
      </c>
      <c r="U193" s="316"/>
      <c r="V193" s="316"/>
      <c r="W193" s="316">
        <v>12</v>
      </c>
      <c r="X193" s="316"/>
      <c r="Y193" s="316"/>
      <c r="Z193" s="325">
        <v>2000</v>
      </c>
      <c r="AA193" s="325"/>
      <c r="AB193" s="325"/>
      <c r="AC193" s="325">
        <v>2000</v>
      </c>
      <c r="AD193" s="325"/>
      <c r="AE193" s="325"/>
      <c r="AF193" s="325">
        <v>2000</v>
      </c>
      <c r="AG193" s="325"/>
      <c r="AH193" s="325"/>
      <c r="AI193" s="316">
        <v>100</v>
      </c>
      <c r="AJ193" s="316"/>
      <c r="AK193" s="316"/>
      <c r="AL193" s="316">
        <v>100</v>
      </c>
      <c r="AM193" s="316"/>
      <c r="AN193" s="316"/>
      <c r="AO193" s="316">
        <v>100</v>
      </c>
      <c r="AP193" s="316"/>
      <c r="AQ193" s="316"/>
      <c r="AR193" s="325">
        <f t="shared" si="4"/>
        <v>24000</v>
      </c>
      <c r="AS193" s="325"/>
      <c r="AT193" s="325"/>
      <c r="AU193" s="325">
        <f>T193*AC193</f>
        <v>24000</v>
      </c>
      <c r="AV193" s="325"/>
      <c r="AW193" s="325"/>
      <c r="AX193" s="325">
        <f>W193*AF193</f>
        <v>24000</v>
      </c>
      <c r="AY193" s="325"/>
      <c r="AZ193" s="325"/>
      <c r="BA193" s="116"/>
      <c r="BB193" s="116"/>
      <c r="BC193" s="25"/>
      <c r="BD193" s="25"/>
      <c r="BE193" s="25"/>
      <c r="BF193" s="25"/>
      <c r="BG193" s="26"/>
      <c r="BH193" s="26"/>
    </row>
    <row r="194" spans="1:60" s="17" customFormat="1" ht="29.25" customHeight="1">
      <c r="A194" s="115"/>
      <c r="B194" s="410" t="s">
        <v>501</v>
      </c>
      <c r="C194" s="411"/>
      <c r="D194" s="411"/>
      <c r="E194" s="411"/>
      <c r="F194" s="411"/>
      <c r="G194" s="411"/>
      <c r="H194" s="412"/>
      <c r="I194" s="478" t="s">
        <v>502</v>
      </c>
      <c r="J194" s="536"/>
      <c r="K194" s="478" t="s">
        <v>409</v>
      </c>
      <c r="L194" s="536"/>
      <c r="M194" s="478">
        <v>225</v>
      </c>
      <c r="N194" s="536"/>
      <c r="O194" s="537" t="s">
        <v>450</v>
      </c>
      <c r="P194" s="538"/>
      <c r="Q194" s="410">
        <v>1</v>
      </c>
      <c r="R194" s="411"/>
      <c r="S194" s="412"/>
      <c r="T194" s="410">
        <v>1</v>
      </c>
      <c r="U194" s="411"/>
      <c r="V194" s="412"/>
      <c r="W194" s="410">
        <v>1</v>
      </c>
      <c r="X194" s="411"/>
      <c r="Y194" s="412"/>
      <c r="Z194" s="472">
        <v>5850</v>
      </c>
      <c r="AA194" s="526"/>
      <c r="AB194" s="527"/>
      <c r="AC194" s="472">
        <v>5850</v>
      </c>
      <c r="AD194" s="526"/>
      <c r="AE194" s="527"/>
      <c r="AF194" s="472">
        <v>5850</v>
      </c>
      <c r="AG194" s="526"/>
      <c r="AH194" s="527"/>
      <c r="AI194" s="410">
        <v>100</v>
      </c>
      <c r="AJ194" s="411"/>
      <c r="AK194" s="412"/>
      <c r="AL194" s="410">
        <v>100</v>
      </c>
      <c r="AM194" s="411"/>
      <c r="AN194" s="412"/>
      <c r="AO194" s="410">
        <v>100</v>
      </c>
      <c r="AP194" s="411"/>
      <c r="AQ194" s="412"/>
      <c r="AR194" s="472">
        <f t="shared" ref="AR194" si="23">Q194*Z194</f>
        <v>5850</v>
      </c>
      <c r="AS194" s="526"/>
      <c r="AT194" s="527"/>
      <c r="AU194" s="472">
        <f t="shared" ref="AU194" si="24">T194*AC194</f>
        <v>5850</v>
      </c>
      <c r="AV194" s="526"/>
      <c r="AW194" s="527"/>
      <c r="AX194" s="472">
        <f t="shared" ref="AX194" si="25">W194*AF194</f>
        <v>5850</v>
      </c>
      <c r="AY194" s="526"/>
      <c r="AZ194" s="527"/>
      <c r="BA194" s="116"/>
      <c r="BB194" s="116"/>
      <c r="BC194" s="25"/>
      <c r="BD194" s="25"/>
      <c r="BE194" s="25"/>
      <c r="BF194" s="25"/>
      <c r="BG194" s="26"/>
      <c r="BH194" s="26"/>
    </row>
    <row r="195" spans="1:60" s="17" customFormat="1" ht="30.75" customHeight="1">
      <c r="A195" s="115"/>
      <c r="B195" s="338" t="s">
        <v>504</v>
      </c>
      <c r="C195" s="339"/>
      <c r="D195" s="339"/>
      <c r="E195" s="339"/>
      <c r="F195" s="339"/>
      <c r="G195" s="339"/>
      <c r="H195" s="340"/>
      <c r="I195" s="322" t="s">
        <v>505</v>
      </c>
      <c r="J195" s="322"/>
      <c r="K195" s="322" t="s">
        <v>409</v>
      </c>
      <c r="L195" s="322"/>
      <c r="M195" s="322">
        <v>225</v>
      </c>
      <c r="N195" s="322"/>
      <c r="O195" s="409" t="s">
        <v>461</v>
      </c>
      <c r="P195" s="409"/>
      <c r="Q195" s="316">
        <v>1</v>
      </c>
      <c r="R195" s="316"/>
      <c r="S195" s="316"/>
      <c r="T195" s="316">
        <v>1</v>
      </c>
      <c r="U195" s="316"/>
      <c r="V195" s="316"/>
      <c r="W195" s="316">
        <v>1</v>
      </c>
      <c r="X195" s="316"/>
      <c r="Y195" s="316"/>
      <c r="Z195" s="325">
        <v>3500</v>
      </c>
      <c r="AA195" s="325"/>
      <c r="AB195" s="325"/>
      <c r="AC195" s="325">
        <v>3500</v>
      </c>
      <c r="AD195" s="325"/>
      <c r="AE195" s="325"/>
      <c r="AF195" s="325">
        <v>3500</v>
      </c>
      <c r="AG195" s="325"/>
      <c r="AH195" s="325"/>
      <c r="AI195" s="316">
        <v>100</v>
      </c>
      <c r="AJ195" s="316"/>
      <c r="AK195" s="316"/>
      <c r="AL195" s="316">
        <v>100</v>
      </c>
      <c r="AM195" s="316"/>
      <c r="AN195" s="316"/>
      <c r="AO195" s="316">
        <v>100</v>
      </c>
      <c r="AP195" s="316"/>
      <c r="AQ195" s="316"/>
      <c r="AR195" s="325">
        <f t="shared" si="4"/>
        <v>3500</v>
      </c>
      <c r="AS195" s="325"/>
      <c r="AT195" s="325"/>
      <c r="AU195" s="325">
        <f t="shared" ref="AU195" si="26">T195*AC195</f>
        <v>3500</v>
      </c>
      <c r="AV195" s="325"/>
      <c r="AW195" s="325"/>
      <c r="AX195" s="325">
        <f t="shared" ref="AX195" si="27">W195*AF195</f>
        <v>3500</v>
      </c>
      <c r="AY195" s="325"/>
      <c r="AZ195" s="325"/>
      <c r="BA195" s="116"/>
      <c r="BB195" s="116"/>
      <c r="BC195" s="25"/>
      <c r="BD195" s="25"/>
      <c r="BE195" s="25"/>
      <c r="BF195" s="25"/>
      <c r="BG195" s="26"/>
      <c r="BH195" s="26"/>
    </row>
    <row r="196" spans="1:60" s="17" customFormat="1" ht="30.75" customHeight="1">
      <c r="A196" s="115"/>
      <c r="B196" s="338" t="s">
        <v>471</v>
      </c>
      <c r="C196" s="339"/>
      <c r="D196" s="339"/>
      <c r="E196" s="339"/>
      <c r="F196" s="339"/>
      <c r="G196" s="339"/>
      <c r="H196" s="340"/>
      <c r="I196" s="322" t="s">
        <v>457</v>
      </c>
      <c r="J196" s="322"/>
      <c r="K196" s="478" t="s">
        <v>409</v>
      </c>
      <c r="L196" s="536"/>
      <c r="M196" s="478">
        <v>225</v>
      </c>
      <c r="N196" s="536"/>
      <c r="O196" s="537" t="s">
        <v>503</v>
      </c>
      <c r="P196" s="538"/>
      <c r="Q196" s="410"/>
      <c r="R196" s="411"/>
      <c r="S196" s="412"/>
      <c r="T196" s="410"/>
      <c r="U196" s="411"/>
      <c r="V196" s="412"/>
      <c r="W196" s="410"/>
      <c r="X196" s="411"/>
      <c r="Y196" s="412"/>
      <c r="Z196" s="539"/>
      <c r="AA196" s="540"/>
      <c r="AB196" s="541"/>
      <c r="AC196" s="472"/>
      <c r="AD196" s="526"/>
      <c r="AE196" s="527"/>
      <c r="AF196" s="472"/>
      <c r="AG196" s="526"/>
      <c r="AH196" s="527"/>
      <c r="AI196" s="410"/>
      <c r="AJ196" s="411"/>
      <c r="AK196" s="412"/>
      <c r="AL196" s="410"/>
      <c r="AM196" s="411"/>
      <c r="AN196" s="412"/>
      <c r="AO196" s="410"/>
      <c r="AP196" s="411"/>
      <c r="AQ196" s="412"/>
      <c r="AR196" s="539"/>
      <c r="AS196" s="540"/>
      <c r="AT196" s="541"/>
      <c r="AU196" s="472"/>
      <c r="AV196" s="526"/>
      <c r="AW196" s="527"/>
      <c r="AX196" s="472"/>
      <c r="AY196" s="526"/>
      <c r="AZ196" s="527"/>
      <c r="BA196" s="116"/>
      <c r="BB196" s="116"/>
      <c r="BC196" s="25"/>
      <c r="BD196" s="25"/>
      <c r="BE196" s="25"/>
      <c r="BF196" s="25"/>
      <c r="BG196" s="26"/>
      <c r="BH196" s="26"/>
    </row>
    <row r="197" spans="1:60" s="17" customFormat="1" ht="30.75" customHeight="1">
      <c r="A197" s="115"/>
      <c r="B197" s="410" t="s">
        <v>556</v>
      </c>
      <c r="C197" s="411"/>
      <c r="D197" s="411"/>
      <c r="E197" s="411"/>
      <c r="F197" s="411"/>
      <c r="G197" s="411"/>
      <c r="H197" s="412"/>
      <c r="I197" s="478" t="s">
        <v>515</v>
      </c>
      <c r="J197" s="536"/>
      <c r="K197" s="284" t="s">
        <v>409</v>
      </c>
      <c r="L197" s="285"/>
      <c r="M197" s="478">
        <v>225</v>
      </c>
      <c r="N197" s="536"/>
      <c r="O197" s="537" t="s">
        <v>507</v>
      </c>
      <c r="P197" s="538"/>
      <c r="Q197" s="410"/>
      <c r="R197" s="411"/>
      <c r="S197" s="412"/>
      <c r="T197" s="410"/>
      <c r="U197" s="411"/>
      <c r="V197" s="412"/>
      <c r="W197" s="410"/>
      <c r="X197" s="411"/>
      <c r="Y197" s="412"/>
      <c r="Z197" s="539"/>
      <c r="AA197" s="540"/>
      <c r="AB197" s="541"/>
      <c r="AC197" s="472"/>
      <c r="AD197" s="526"/>
      <c r="AE197" s="527"/>
      <c r="AF197" s="472"/>
      <c r="AG197" s="526"/>
      <c r="AH197" s="527"/>
      <c r="AI197" s="281"/>
      <c r="AJ197" s="282"/>
      <c r="AK197" s="283"/>
      <c r="AL197" s="410"/>
      <c r="AM197" s="411"/>
      <c r="AN197" s="412"/>
      <c r="AO197" s="410"/>
      <c r="AP197" s="411"/>
      <c r="AQ197" s="412"/>
      <c r="AR197" s="539"/>
      <c r="AS197" s="540"/>
      <c r="AT197" s="541"/>
      <c r="AU197" s="472"/>
      <c r="AV197" s="526"/>
      <c r="AW197" s="527"/>
      <c r="AX197" s="472"/>
      <c r="AY197" s="526"/>
      <c r="AZ197" s="527"/>
      <c r="BA197" s="116"/>
      <c r="BB197" s="116"/>
      <c r="BC197" s="25"/>
      <c r="BD197" s="25"/>
      <c r="BE197" s="25"/>
      <c r="BF197" s="25"/>
      <c r="BG197" s="26"/>
      <c r="BH197" s="26"/>
    </row>
    <row r="198" spans="1:60" s="17" customFormat="1" ht="30.75" customHeight="1">
      <c r="A198" s="115"/>
      <c r="B198" s="410" t="s">
        <v>608</v>
      </c>
      <c r="C198" s="411"/>
      <c r="D198" s="411"/>
      <c r="E198" s="411"/>
      <c r="F198" s="411"/>
      <c r="G198" s="411"/>
      <c r="H198" s="412"/>
      <c r="I198" s="478" t="s">
        <v>515</v>
      </c>
      <c r="J198" s="536"/>
      <c r="K198" s="273" t="s">
        <v>409</v>
      </c>
      <c r="L198" s="274"/>
      <c r="M198" s="478">
        <v>225</v>
      </c>
      <c r="N198" s="536"/>
      <c r="O198" s="537" t="s">
        <v>550</v>
      </c>
      <c r="P198" s="538"/>
      <c r="Q198" s="410">
        <v>1</v>
      </c>
      <c r="R198" s="411"/>
      <c r="S198" s="412"/>
      <c r="T198" s="410"/>
      <c r="U198" s="411"/>
      <c r="V198" s="412"/>
      <c r="W198" s="410"/>
      <c r="X198" s="411"/>
      <c r="Y198" s="412"/>
      <c r="Z198" s="539">
        <v>574061.4</v>
      </c>
      <c r="AA198" s="540"/>
      <c r="AB198" s="541"/>
      <c r="AC198" s="472"/>
      <c r="AD198" s="526"/>
      <c r="AE198" s="527"/>
      <c r="AF198" s="472"/>
      <c r="AG198" s="526"/>
      <c r="AH198" s="527"/>
      <c r="AI198" s="270"/>
      <c r="AJ198" s="271"/>
      <c r="AK198" s="272"/>
      <c r="AL198" s="410"/>
      <c r="AM198" s="411"/>
      <c r="AN198" s="412"/>
      <c r="AO198" s="410"/>
      <c r="AP198" s="411"/>
      <c r="AQ198" s="412"/>
      <c r="AR198" s="539">
        <f>Q198*Z198</f>
        <v>574061.4</v>
      </c>
      <c r="AS198" s="540"/>
      <c r="AT198" s="541"/>
      <c r="AU198" s="472"/>
      <c r="AV198" s="526"/>
      <c r="AW198" s="527"/>
      <c r="AX198" s="472"/>
      <c r="AY198" s="526"/>
      <c r="AZ198" s="527"/>
      <c r="BA198" s="116"/>
      <c r="BB198" s="116"/>
      <c r="BC198" s="25"/>
      <c r="BD198" s="25"/>
      <c r="BE198" s="25"/>
      <c r="BF198" s="25"/>
      <c r="BG198" s="26"/>
      <c r="BH198" s="26"/>
    </row>
    <row r="199" spans="1:60" s="17" customFormat="1" ht="18" customHeight="1">
      <c r="A199" s="115"/>
      <c r="B199" s="564" t="s">
        <v>506</v>
      </c>
      <c r="C199" s="564"/>
      <c r="D199" s="564"/>
      <c r="E199" s="564"/>
      <c r="F199" s="564"/>
      <c r="G199" s="564"/>
      <c r="H199" s="564"/>
      <c r="I199" s="322" t="s">
        <v>463</v>
      </c>
      <c r="J199" s="322"/>
      <c r="K199" s="322" t="s">
        <v>409</v>
      </c>
      <c r="L199" s="322"/>
      <c r="M199" s="322">
        <v>225</v>
      </c>
      <c r="N199" s="322"/>
      <c r="O199" s="409" t="s">
        <v>137</v>
      </c>
      <c r="P199" s="409"/>
      <c r="Q199" s="316">
        <v>12</v>
      </c>
      <c r="R199" s="316"/>
      <c r="S199" s="316"/>
      <c r="T199" s="316">
        <v>12</v>
      </c>
      <c r="U199" s="316"/>
      <c r="V199" s="316"/>
      <c r="W199" s="316">
        <v>12</v>
      </c>
      <c r="X199" s="316"/>
      <c r="Y199" s="316"/>
      <c r="Z199" s="325">
        <v>1700</v>
      </c>
      <c r="AA199" s="325"/>
      <c r="AB199" s="325"/>
      <c r="AC199" s="325">
        <v>1700</v>
      </c>
      <c r="AD199" s="325"/>
      <c r="AE199" s="325"/>
      <c r="AF199" s="325">
        <v>1700</v>
      </c>
      <c r="AG199" s="325"/>
      <c r="AH199" s="325"/>
      <c r="AI199" s="316">
        <v>100</v>
      </c>
      <c r="AJ199" s="316"/>
      <c r="AK199" s="316"/>
      <c r="AL199" s="316">
        <v>100</v>
      </c>
      <c r="AM199" s="316"/>
      <c r="AN199" s="316"/>
      <c r="AO199" s="316">
        <v>100</v>
      </c>
      <c r="AP199" s="316"/>
      <c r="AQ199" s="316"/>
      <c r="AR199" s="325">
        <f t="shared" si="4"/>
        <v>20400</v>
      </c>
      <c r="AS199" s="325"/>
      <c r="AT199" s="325"/>
      <c r="AU199" s="325">
        <f t="shared" ref="AU199" si="28">T199*AC199</f>
        <v>20400</v>
      </c>
      <c r="AV199" s="325"/>
      <c r="AW199" s="325"/>
      <c r="AX199" s="325">
        <f t="shared" ref="AX199" si="29">W199*AF199</f>
        <v>20400</v>
      </c>
      <c r="AY199" s="325"/>
      <c r="AZ199" s="325"/>
      <c r="BA199" s="116"/>
      <c r="BB199" s="116"/>
      <c r="BC199" s="25"/>
      <c r="BD199" s="25"/>
      <c r="BE199" s="25"/>
      <c r="BF199" s="25"/>
      <c r="BG199" s="26"/>
      <c r="BH199" s="26"/>
    </row>
    <row r="200" spans="1:60" s="256" customFormat="1" ht="18" customHeight="1">
      <c r="A200" s="117"/>
      <c r="B200" s="257"/>
      <c r="C200" s="258"/>
      <c r="D200" s="258"/>
      <c r="E200" s="258"/>
      <c r="F200" s="258"/>
      <c r="G200" s="258"/>
      <c r="H200" s="259"/>
      <c r="I200" s="546" t="s">
        <v>103</v>
      </c>
      <c r="J200" s="546"/>
      <c r="K200" s="546"/>
      <c r="L200" s="546"/>
      <c r="M200" s="546"/>
      <c r="N200" s="546"/>
      <c r="O200" s="546">
        <v>9004</v>
      </c>
      <c r="P200" s="546"/>
      <c r="Q200" s="535"/>
      <c r="R200" s="535"/>
      <c r="S200" s="535"/>
      <c r="T200" s="535"/>
      <c r="U200" s="535"/>
      <c r="V200" s="535"/>
      <c r="W200" s="535"/>
      <c r="X200" s="535"/>
      <c r="Y200" s="535"/>
      <c r="Z200" s="534"/>
      <c r="AA200" s="534"/>
      <c r="AB200" s="534"/>
      <c r="AC200" s="534"/>
      <c r="AD200" s="534"/>
      <c r="AE200" s="534"/>
      <c r="AF200" s="534"/>
      <c r="AG200" s="534"/>
      <c r="AH200" s="534"/>
      <c r="AI200" s="535"/>
      <c r="AJ200" s="535"/>
      <c r="AK200" s="535"/>
      <c r="AL200" s="535"/>
      <c r="AM200" s="535"/>
      <c r="AN200" s="535"/>
      <c r="AO200" s="535"/>
      <c r="AP200" s="535"/>
      <c r="AQ200" s="535"/>
      <c r="AR200" s="559">
        <f>SUM(AR180:AT199)</f>
        <v>1050447.81</v>
      </c>
      <c r="AS200" s="559"/>
      <c r="AT200" s="559"/>
      <c r="AU200" s="534">
        <f t="shared" ref="AU200" si="30">SUM(AU180:AW199)</f>
        <v>445791</v>
      </c>
      <c r="AV200" s="534"/>
      <c r="AW200" s="534"/>
      <c r="AX200" s="534">
        <f t="shared" ref="AX200" si="31">SUM(AX180:AZ199)</f>
        <v>445791</v>
      </c>
      <c r="AY200" s="534"/>
      <c r="AZ200" s="534"/>
      <c r="BA200" s="153"/>
      <c r="BB200" s="153"/>
      <c r="BC200" s="19"/>
      <c r="BD200" s="19"/>
      <c r="BE200" s="19"/>
      <c r="BF200" s="19"/>
      <c r="BG200" s="255"/>
      <c r="BH200" s="255"/>
    </row>
    <row r="201" spans="1:60" s="17" customFormat="1" ht="30.75" customHeight="1">
      <c r="A201" s="115"/>
      <c r="B201" s="338" t="s">
        <v>508</v>
      </c>
      <c r="C201" s="339"/>
      <c r="D201" s="339"/>
      <c r="E201" s="339"/>
      <c r="F201" s="339"/>
      <c r="G201" s="339"/>
      <c r="H201" s="340"/>
      <c r="I201" s="322" t="s">
        <v>509</v>
      </c>
      <c r="J201" s="322"/>
      <c r="K201" s="322" t="s">
        <v>409</v>
      </c>
      <c r="L201" s="322"/>
      <c r="M201" s="322">
        <v>226</v>
      </c>
      <c r="N201" s="322"/>
      <c r="O201" s="409" t="s">
        <v>176</v>
      </c>
      <c r="P201" s="409"/>
      <c r="Q201" s="316">
        <v>1</v>
      </c>
      <c r="R201" s="316"/>
      <c r="S201" s="316"/>
      <c r="T201" s="316">
        <v>1</v>
      </c>
      <c r="U201" s="316"/>
      <c r="V201" s="316"/>
      <c r="W201" s="316">
        <v>1</v>
      </c>
      <c r="X201" s="316"/>
      <c r="Y201" s="316"/>
      <c r="Z201" s="325">
        <v>16706</v>
      </c>
      <c r="AA201" s="325"/>
      <c r="AB201" s="325"/>
      <c r="AC201" s="325">
        <v>5800</v>
      </c>
      <c r="AD201" s="325"/>
      <c r="AE201" s="325"/>
      <c r="AF201" s="325">
        <v>5800</v>
      </c>
      <c r="AG201" s="325"/>
      <c r="AH201" s="325"/>
      <c r="AI201" s="316">
        <v>100</v>
      </c>
      <c r="AJ201" s="316"/>
      <c r="AK201" s="316"/>
      <c r="AL201" s="316">
        <v>100</v>
      </c>
      <c r="AM201" s="316"/>
      <c r="AN201" s="316"/>
      <c r="AO201" s="316">
        <v>100</v>
      </c>
      <c r="AP201" s="316"/>
      <c r="AQ201" s="316"/>
      <c r="AR201" s="325">
        <v>16706</v>
      </c>
      <c r="AS201" s="325"/>
      <c r="AT201" s="325"/>
      <c r="AU201" s="325">
        <f>T201*AC201</f>
        <v>5800</v>
      </c>
      <c r="AV201" s="325"/>
      <c r="AW201" s="325"/>
      <c r="AX201" s="325">
        <f>W201*AF201</f>
        <v>5800</v>
      </c>
      <c r="AY201" s="325"/>
      <c r="AZ201" s="325"/>
      <c r="BA201" s="116"/>
      <c r="BB201" s="116"/>
      <c r="BC201" s="25"/>
      <c r="BD201" s="25"/>
      <c r="BE201" s="25"/>
      <c r="BF201" s="25"/>
      <c r="BG201" s="26"/>
      <c r="BH201" s="26"/>
    </row>
    <row r="202" spans="1:60" s="17" customFormat="1" ht="33.75" customHeight="1">
      <c r="A202" s="115"/>
      <c r="B202" s="338" t="s">
        <v>510</v>
      </c>
      <c r="C202" s="339"/>
      <c r="D202" s="339"/>
      <c r="E202" s="339"/>
      <c r="F202" s="339"/>
      <c r="G202" s="339"/>
      <c r="H202" s="340"/>
      <c r="I202" s="322" t="s">
        <v>511</v>
      </c>
      <c r="J202" s="322"/>
      <c r="K202" s="322" t="s">
        <v>409</v>
      </c>
      <c r="L202" s="322"/>
      <c r="M202" s="322">
        <v>226</v>
      </c>
      <c r="N202" s="322"/>
      <c r="O202" s="409" t="s">
        <v>464</v>
      </c>
      <c r="P202" s="409"/>
      <c r="Q202" s="316">
        <v>1</v>
      </c>
      <c r="R202" s="316"/>
      <c r="S202" s="316"/>
      <c r="T202" s="316">
        <v>1</v>
      </c>
      <c r="U202" s="316"/>
      <c r="V202" s="316"/>
      <c r="W202" s="316">
        <v>1</v>
      </c>
      <c r="X202" s="316"/>
      <c r="Y202" s="316"/>
      <c r="Z202" s="325">
        <v>16983</v>
      </c>
      <c r="AA202" s="325"/>
      <c r="AB202" s="325"/>
      <c r="AC202" s="325">
        <v>6983</v>
      </c>
      <c r="AD202" s="325"/>
      <c r="AE202" s="325"/>
      <c r="AF202" s="325">
        <v>6983</v>
      </c>
      <c r="AG202" s="325"/>
      <c r="AH202" s="325"/>
      <c r="AI202" s="316">
        <v>100</v>
      </c>
      <c r="AJ202" s="316"/>
      <c r="AK202" s="316"/>
      <c r="AL202" s="316">
        <v>100</v>
      </c>
      <c r="AM202" s="316"/>
      <c r="AN202" s="316"/>
      <c r="AO202" s="316">
        <v>100</v>
      </c>
      <c r="AP202" s="316"/>
      <c r="AQ202" s="316"/>
      <c r="AR202" s="325">
        <f t="shared" ref="AR202:AR209" si="32">Q202*Z202</f>
        <v>16983</v>
      </c>
      <c r="AS202" s="325"/>
      <c r="AT202" s="325"/>
      <c r="AU202" s="325">
        <f>T202*AC202</f>
        <v>6983</v>
      </c>
      <c r="AV202" s="325"/>
      <c r="AW202" s="325"/>
      <c r="AX202" s="325">
        <f>W202*AF202</f>
        <v>6983</v>
      </c>
      <c r="AY202" s="325"/>
      <c r="AZ202" s="325"/>
      <c r="BA202" s="116"/>
      <c r="BB202" s="116"/>
      <c r="BC202" s="25"/>
      <c r="BD202" s="25"/>
      <c r="BE202" s="25"/>
      <c r="BF202" s="25"/>
      <c r="BG202" s="26"/>
      <c r="BH202" s="26"/>
    </row>
    <row r="203" spans="1:60" s="17" customFormat="1" ht="29.25" customHeight="1">
      <c r="A203" s="115"/>
      <c r="B203" s="338" t="s">
        <v>551</v>
      </c>
      <c r="C203" s="339"/>
      <c r="D203" s="339"/>
      <c r="E203" s="339"/>
      <c r="F203" s="339"/>
      <c r="G203" s="339"/>
      <c r="H203" s="340"/>
      <c r="I203" s="322" t="s">
        <v>457</v>
      </c>
      <c r="J203" s="322"/>
      <c r="K203" s="322" t="s">
        <v>409</v>
      </c>
      <c r="L203" s="322"/>
      <c r="M203" s="322">
        <v>226</v>
      </c>
      <c r="N203" s="322"/>
      <c r="O203" s="409" t="s">
        <v>465</v>
      </c>
      <c r="P203" s="409"/>
      <c r="Q203" s="325">
        <v>1</v>
      </c>
      <c r="R203" s="325"/>
      <c r="S203" s="325"/>
      <c r="T203" s="325">
        <v>1</v>
      </c>
      <c r="U203" s="325"/>
      <c r="V203" s="325"/>
      <c r="W203" s="325">
        <v>1</v>
      </c>
      <c r="X203" s="325"/>
      <c r="Y203" s="325"/>
      <c r="Z203" s="325">
        <v>14000</v>
      </c>
      <c r="AA203" s="325"/>
      <c r="AB203" s="325"/>
      <c r="AC203" s="325">
        <v>14000</v>
      </c>
      <c r="AD203" s="325"/>
      <c r="AE203" s="325"/>
      <c r="AF203" s="325">
        <v>14000</v>
      </c>
      <c r="AG203" s="325"/>
      <c r="AH203" s="325"/>
      <c r="AI203" s="316">
        <v>100</v>
      </c>
      <c r="AJ203" s="316"/>
      <c r="AK203" s="316"/>
      <c r="AL203" s="316">
        <v>100</v>
      </c>
      <c r="AM203" s="316"/>
      <c r="AN203" s="316"/>
      <c r="AO203" s="316">
        <v>100</v>
      </c>
      <c r="AP203" s="316"/>
      <c r="AQ203" s="316"/>
      <c r="AR203" s="325">
        <f t="shared" si="32"/>
        <v>14000</v>
      </c>
      <c r="AS203" s="325"/>
      <c r="AT203" s="325"/>
      <c r="AU203" s="325">
        <f t="shared" ref="AU203:AU209" si="33">T203*AC203</f>
        <v>14000</v>
      </c>
      <c r="AV203" s="325"/>
      <c r="AW203" s="325"/>
      <c r="AX203" s="325">
        <f t="shared" ref="AX203:AX209" si="34">W203*AF203</f>
        <v>14000</v>
      </c>
      <c r="AY203" s="325"/>
      <c r="AZ203" s="325"/>
      <c r="BA203" s="116"/>
      <c r="BB203" s="116"/>
      <c r="BC203" s="25"/>
      <c r="BD203" s="25"/>
      <c r="BE203" s="25"/>
      <c r="BF203" s="25"/>
      <c r="BG203" s="26"/>
      <c r="BH203" s="26"/>
    </row>
    <row r="204" spans="1:60" s="17" customFormat="1" ht="19.5" customHeight="1">
      <c r="A204" s="115"/>
      <c r="B204" s="338" t="s">
        <v>476</v>
      </c>
      <c r="C204" s="339"/>
      <c r="D204" s="339"/>
      <c r="E204" s="339"/>
      <c r="F204" s="339"/>
      <c r="G204" s="339"/>
      <c r="H204" s="340"/>
      <c r="I204" s="322" t="s">
        <v>470</v>
      </c>
      <c r="J204" s="322"/>
      <c r="K204" s="322" t="s">
        <v>409</v>
      </c>
      <c r="L204" s="322"/>
      <c r="M204" s="322">
        <v>226</v>
      </c>
      <c r="N204" s="322"/>
      <c r="O204" s="409" t="s">
        <v>466</v>
      </c>
      <c r="P204" s="409"/>
      <c r="Q204" s="316">
        <v>1</v>
      </c>
      <c r="R204" s="316"/>
      <c r="S204" s="316"/>
      <c r="T204" s="316">
        <v>1</v>
      </c>
      <c r="U204" s="316"/>
      <c r="V204" s="316"/>
      <c r="W204" s="316">
        <v>1</v>
      </c>
      <c r="X204" s="316"/>
      <c r="Y204" s="316"/>
      <c r="Z204" s="560">
        <v>10098</v>
      </c>
      <c r="AA204" s="560"/>
      <c r="AB204" s="560"/>
      <c r="AC204" s="325">
        <v>10098</v>
      </c>
      <c r="AD204" s="325"/>
      <c r="AE204" s="325"/>
      <c r="AF204" s="325">
        <v>10098</v>
      </c>
      <c r="AG204" s="325"/>
      <c r="AH204" s="325"/>
      <c r="AI204" s="316">
        <v>100</v>
      </c>
      <c r="AJ204" s="316"/>
      <c r="AK204" s="316"/>
      <c r="AL204" s="316">
        <v>100</v>
      </c>
      <c r="AM204" s="316"/>
      <c r="AN204" s="316"/>
      <c r="AO204" s="316">
        <v>100</v>
      </c>
      <c r="AP204" s="316"/>
      <c r="AQ204" s="316"/>
      <c r="AR204" s="325">
        <f t="shared" si="32"/>
        <v>10098</v>
      </c>
      <c r="AS204" s="325"/>
      <c r="AT204" s="325"/>
      <c r="AU204" s="325">
        <f t="shared" si="33"/>
        <v>10098</v>
      </c>
      <c r="AV204" s="325"/>
      <c r="AW204" s="325"/>
      <c r="AX204" s="325">
        <f t="shared" si="34"/>
        <v>10098</v>
      </c>
      <c r="AY204" s="325"/>
      <c r="AZ204" s="325"/>
      <c r="BA204" s="116"/>
      <c r="BB204" s="116"/>
      <c r="BC204" s="25"/>
      <c r="BD204" s="25"/>
      <c r="BE204" s="25"/>
      <c r="BF204" s="25"/>
      <c r="BG204" s="26"/>
      <c r="BH204" s="26"/>
    </row>
    <row r="205" spans="1:60" s="17" customFormat="1" ht="30.75" customHeight="1">
      <c r="A205" s="115"/>
      <c r="B205" s="338" t="s">
        <v>473</v>
      </c>
      <c r="C205" s="339"/>
      <c r="D205" s="339"/>
      <c r="E205" s="339"/>
      <c r="F205" s="339"/>
      <c r="G205" s="339"/>
      <c r="H205" s="340"/>
      <c r="I205" s="322" t="s">
        <v>472</v>
      </c>
      <c r="J205" s="322"/>
      <c r="K205" s="322" t="s">
        <v>409</v>
      </c>
      <c r="L205" s="322"/>
      <c r="M205" s="322">
        <v>226</v>
      </c>
      <c r="N205" s="322"/>
      <c r="O205" s="409" t="s">
        <v>467</v>
      </c>
      <c r="P205" s="409"/>
      <c r="Q205" s="316">
        <v>12</v>
      </c>
      <c r="R205" s="316"/>
      <c r="S205" s="316"/>
      <c r="T205" s="316">
        <v>12</v>
      </c>
      <c r="U205" s="316"/>
      <c r="V205" s="316"/>
      <c r="W205" s="316">
        <v>12</v>
      </c>
      <c r="X205" s="316"/>
      <c r="Y205" s="316"/>
      <c r="Z205" s="325">
        <v>7500</v>
      </c>
      <c r="AA205" s="325"/>
      <c r="AB205" s="325"/>
      <c r="AC205" s="325">
        <v>7500</v>
      </c>
      <c r="AD205" s="325"/>
      <c r="AE205" s="325"/>
      <c r="AF205" s="325">
        <v>7500</v>
      </c>
      <c r="AG205" s="325"/>
      <c r="AH205" s="325"/>
      <c r="AI205" s="316">
        <v>100</v>
      </c>
      <c r="AJ205" s="316"/>
      <c r="AK205" s="316"/>
      <c r="AL205" s="316">
        <v>100</v>
      </c>
      <c r="AM205" s="316"/>
      <c r="AN205" s="316"/>
      <c r="AO205" s="316">
        <v>100</v>
      </c>
      <c r="AP205" s="316"/>
      <c r="AQ205" s="316"/>
      <c r="AR205" s="325">
        <f>Z205*Q205</f>
        <v>90000</v>
      </c>
      <c r="AS205" s="325"/>
      <c r="AT205" s="325"/>
      <c r="AU205" s="325">
        <f>AC205*T205</f>
        <v>90000</v>
      </c>
      <c r="AV205" s="325"/>
      <c r="AW205" s="325"/>
      <c r="AX205" s="325">
        <f>W205*AF205</f>
        <v>90000</v>
      </c>
      <c r="AY205" s="325"/>
      <c r="AZ205" s="325"/>
      <c r="BA205" s="116"/>
      <c r="BB205" s="116"/>
      <c r="BC205" s="25"/>
      <c r="BD205" s="25"/>
      <c r="BE205" s="25"/>
      <c r="BF205" s="25"/>
      <c r="BG205" s="26"/>
      <c r="BH205" s="26"/>
    </row>
    <row r="206" spans="1:60" s="17" customFormat="1" ht="18" customHeight="1">
      <c r="A206" s="115"/>
      <c r="B206" s="338" t="s">
        <v>474</v>
      </c>
      <c r="C206" s="339"/>
      <c r="D206" s="339"/>
      <c r="E206" s="339"/>
      <c r="F206" s="339"/>
      <c r="G206" s="339"/>
      <c r="H206" s="340"/>
      <c r="I206" s="322" t="s">
        <v>475</v>
      </c>
      <c r="J206" s="322"/>
      <c r="K206" s="322" t="s">
        <v>409</v>
      </c>
      <c r="L206" s="322"/>
      <c r="M206" s="322">
        <v>226</v>
      </c>
      <c r="N206" s="322"/>
      <c r="O206" s="409" t="s">
        <v>468</v>
      </c>
      <c r="P206" s="409"/>
      <c r="Q206" s="316">
        <v>1</v>
      </c>
      <c r="R206" s="316"/>
      <c r="S206" s="316"/>
      <c r="T206" s="316">
        <v>1</v>
      </c>
      <c r="U206" s="316"/>
      <c r="V206" s="316"/>
      <c r="W206" s="316">
        <v>1</v>
      </c>
      <c r="X206" s="316"/>
      <c r="Y206" s="316"/>
      <c r="Z206" s="325">
        <v>19794</v>
      </c>
      <c r="AA206" s="325"/>
      <c r="AB206" s="325"/>
      <c r="AC206" s="325">
        <v>10700</v>
      </c>
      <c r="AD206" s="325"/>
      <c r="AE206" s="325"/>
      <c r="AF206" s="325">
        <v>10700</v>
      </c>
      <c r="AG206" s="325"/>
      <c r="AH206" s="325"/>
      <c r="AI206" s="316">
        <v>100</v>
      </c>
      <c r="AJ206" s="316"/>
      <c r="AK206" s="316"/>
      <c r="AL206" s="316">
        <v>100</v>
      </c>
      <c r="AM206" s="316"/>
      <c r="AN206" s="316"/>
      <c r="AO206" s="316">
        <v>100</v>
      </c>
      <c r="AP206" s="316"/>
      <c r="AQ206" s="316"/>
      <c r="AR206" s="325">
        <f t="shared" si="32"/>
        <v>19794</v>
      </c>
      <c r="AS206" s="325"/>
      <c r="AT206" s="325"/>
      <c r="AU206" s="325">
        <f t="shared" si="33"/>
        <v>10700</v>
      </c>
      <c r="AV206" s="325"/>
      <c r="AW206" s="325"/>
      <c r="AX206" s="325">
        <f t="shared" si="34"/>
        <v>10700</v>
      </c>
      <c r="AY206" s="325"/>
      <c r="AZ206" s="325"/>
      <c r="BA206" s="116"/>
      <c r="BB206" s="116"/>
      <c r="BC206" s="25"/>
      <c r="BD206" s="25"/>
      <c r="BE206" s="25"/>
      <c r="BF206" s="25"/>
      <c r="BG206" s="26"/>
      <c r="BH206" s="26"/>
    </row>
    <row r="207" spans="1:60" s="17" customFormat="1" ht="20.25" customHeight="1">
      <c r="A207" s="115"/>
      <c r="B207" s="410" t="s">
        <v>514</v>
      </c>
      <c r="C207" s="411"/>
      <c r="D207" s="411"/>
      <c r="E207" s="411"/>
      <c r="F207" s="411"/>
      <c r="G207" s="411"/>
      <c r="H207" s="412"/>
      <c r="I207" s="478" t="s">
        <v>515</v>
      </c>
      <c r="J207" s="536"/>
      <c r="K207" s="478" t="s">
        <v>409</v>
      </c>
      <c r="L207" s="536"/>
      <c r="M207" s="478">
        <v>226</v>
      </c>
      <c r="N207" s="536"/>
      <c r="O207" s="537" t="s">
        <v>469</v>
      </c>
      <c r="P207" s="538"/>
      <c r="Q207" s="410">
        <v>12</v>
      </c>
      <c r="R207" s="411"/>
      <c r="S207" s="412"/>
      <c r="T207" s="410">
        <v>12</v>
      </c>
      <c r="U207" s="411"/>
      <c r="V207" s="412"/>
      <c r="W207" s="410">
        <v>12</v>
      </c>
      <c r="X207" s="411"/>
      <c r="Y207" s="412"/>
      <c r="Z207" s="472">
        <v>3157</v>
      </c>
      <c r="AA207" s="526"/>
      <c r="AB207" s="527"/>
      <c r="AC207" s="472">
        <v>3157</v>
      </c>
      <c r="AD207" s="526"/>
      <c r="AE207" s="527"/>
      <c r="AF207" s="472">
        <v>3157</v>
      </c>
      <c r="AG207" s="526"/>
      <c r="AH207" s="527"/>
      <c r="AI207" s="410">
        <v>100</v>
      </c>
      <c r="AJ207" s="411"/>
      <c r="AK207" s="412"/>
      <c r="AL207" s="410">
        <v>100</v>
      </c>
      <c r="AM207" s="411"/>
      <c r="AN207" s="412"/>
      <c r="AO207" s="410">
        <v>100</v>
      </c>
      <c r="AP207" s="411"/>
      <c r="AQ207" s="412"/>
      <c r="AR207" s="472">
        <f>Z207*Q207</f>
        <v>37884</v>
      </c>
      <c r="AS207" s="526"/>
      <c r="AT207" s="527"/>
      <c r="AU207" s="472">
        <f t="shared" ref="AU207" si="35">T207*AC207</f>
        <v>37884</v>
      </c>
      <c r="AV207" s="526"/>
      <c r="AW207" s="527"/>
      <c r="AX207" s="472">
        <f t="shared" ref="AX207" si="36">W207*AF207</f>
        <v>37884</v>
      </c>
      <c r="AY207" s="526"/>
      <c r="AZ207" s="527"/>
      <c r="BA207" s="116"/>
      <c r="BB207" s="116"/>
      <c r="BC207" s="25"/>
      <c r="BD207" s="25"/>
      <c r="BE207" s="25"/>
      <c r="BF207" s="25"/>
      <c r="BG207" s="26"/>
      <c r="BH207" s="26"/>
    </row>
    <row r="208" spans="1:60" s="17" customFormat="1" ht="18" customHeight="1">
      <c r="A208" s="115"/>
      <c r="B208" s="410" t="s">
        <v>607</v>
      </c>
      <c r="C208" s="411"/>
      <c r="D208" s="411"/>
      <c r="E208" s="411"/>
      <c r="F208" s="411"/>
      <c r="G208" s="411"/>
      <c r="H208" s="412"/>
      <c r="I208" s="478" t="s">
        <v>606</v>
      </c>
      <c r="J208" s="536"/>
      <c r="K208" s="478" t="s">
        <v>409</v>
      </c>
      <c r="L208" s="536"/>
      <c r="M208" s="478">
        <v>226</v>
      </c>
      <c r="N208" s="536"/>
      <c r="O208" s="537" t="s">
        <v>512</v>
      </c>
      <c r="P208" s="538"/>
      <c r="Q208" s="410">
        <v>1</v>
      </c>
      <c r="R208" s="411"/>
      <c r="S208" s="412"/>
      <c r="T208" s="410"/>
      <c r="U208" s="411"/>
      <c r="V208" s="412"/>
      <c r="W208" s="410"/>
      <c r="X208" s="411"/>
      <c r="Y208" s="412"/>
      <c r="Z208" s="539">
        <v>76167.649999999994</v>
      </c>
      <c r="AA208" s="540"/>
      <c r="AB208" s="541"/>
      <c r="AC208" s="472"/>
      <c r="AD208" s="526"/>
      <c r="AE208" s="527"/>
      <c r="AF208" s="472"/>
      <c r="AG208" s="526"/>
      <c r="AH208" s="527"/>
      <c r="AI208" s="410"/>
      <c r="AJ208" s="411"/>
      <c r="AK208" s="412"/>
      <c r="AL208" s="410"/>
      <c r="AM208" s="411"/>
      <c r="AN208" s="412"/>
      <c r="AO208" s="410"/>
      <c r="AP208" s="411"/>
      <c r="AQ208" s="412"/>
      <c r="AR208" s="472">
        <f>Z208*Q208</f>
        <v>76167.649999999994</v>
      </c>
      <c r="AS208" s="526"/>
      <c r="AT208" s="527"/>
      <c r="AU208" s="472"/>
      <c r="AV208" s="526"/>
      <c r="AW208" s="527"/>
      <c r="AX208" s="472"/>
      <c r="AY208" s="526"/>
      <c r="AZ208" s="527"/>
      <c r="BA208" s="116"/>
      <c r="BB208" s="116"/>
      <c r="BC208" s="25"/>
      <c r="BD208" s="25"/>
      <c r="BE208" s="25"/>
      <c r="BF208" s="25"/>
      <c r="BG208" s="26"/>
      <c r="BH208" s="26"/>
    </row>
    <row r="209" spans="1:60" s="17" customFormat="1" ht="21.75" customHeight="1">
      <c r="A209" s="115"/>
      <c r="B209" s="338" t="s">
        <v>477</v>
      </c>
      <c r="C209" s="339"/>
      <c r="D209" s="339"/>
      <c r="E209" s="339"/>
      <c r="F209" s="339"/>
      <c r="G209" s="339"/>
      <c r="H209" s="340"/>
      <c r="I209" s="322" t="s">
        <v>470</v>
      </c>
      <c r="J209" s="322"/>
      <c r="K209" s="322" t="s">
        <v>409</v>
      </c>
      <c r="L209" s="322"/>
      <c r="M209" s="322">
        <v>226</v>
      </c>
      <c r="N209" s="322"/>
      <c r="O209" s="409" t="s">
        <v>513</v>
      </c>
      <c r="P209" s="409"/>
      <c r="Q209" s="316">
        <v>1</v>
      </c>
      <c r="R209" s="316"/>
      <c r="S209" s="316"/>
      <c r="T209" s="316">
        <v>1</v>
      </c>
      <c r="U209" s="316"/>
      <c r="V209" s="316"/>
      <c r="W209" s="316">
        <v>1</v>
      </c>
      <c r="X209" s="316"/>
      <c r="Y209" s="316"/>
      <c r="Z209" s="325">
        <v>67980</v>
      </c>
      <c r="AA209" s="325"/>
      <c r="AB209" s="325"/>
      <c r="AC209" s="325">
        <v>76450</v>
      </c>
      <c r="AD209" s="325"/>
      <c r="AE209" s="325"/>
      <c r="AF209" s="325">
        <v>76450</v>
      </c>
      <c r="AG209" s="325"/>
      <c r="AH209" s="325"/>
      <c r="AI209" s="316">
        <v>100</v>
      </c>
      <c r="AJ209" s="316"/>
      <c r="AK209" s="316"/>
      <c r="AL209" s="316">
        <v>100</v>
      </c>
      <c r="AM209" s="316"/>
      <c r="AN209" s="316"/>
      <c r="AO209" s="316">
        <v>100</v>
      </c>
      <c r="AP209" s="316"/>
      <c r="AQ209" s="316"/>
      <c r="AR209" s="325">
        <f t="shared" si="32"/>
        <v>67980</v>
      </c>
      <c r="AS209" s="325"/>
      <c r="AT209" s="325"/>
      <c r="AU209" s="325">
        <f t="shared" si="33"/>
        <v>76450</v>
      </c>
      <c r="AV209" s="325"/>
      <c r="AW209" s="325"/>
      <c r="AX209" s="325">
        <f t="shared" si="34"/>
        <v>76450</v>
      </c>
      <c r="AY209" s="325"/>
      <c r="AZ209" s="325"/>
      <c r="BA209" s="116"/>
      <c r="BB209" s="116"/>
      <c r="BC209" s="25"/>
      <c r="BD209" s="25"/>
      <c r="BE209" s="25"/>
      <c r="BF209" s="25"/>
      <c r="BG209" s="26"/>
      <c r="BH209" s="26"/>
    </row>
    <row r="210" spans="1:60" s="256" customFormat="1" ht="18" customHeight="1">
      <c r="A210" s="117"/>
      <c r="B210" s="257"/>
      <c r="C210" s="258"/>
      <c r="D210" s="258"/>
      <c r="E210" s="258"/>
      <c r="F210" s="258"/>
      <c r="G210" s="258"/>
      <c r="H210" s="259"/>
      <c r="I210" s="546" t="s">
        <v>103</v>
      </c>
      <c r="J210" s="546"/>
      <c r="K210" s="546"/>
      <c r="L210" s="546"/>
      <c r="M210" s="546"/>
      <c r="N210" s="546"/>
      <c r="O210" s="546">
        <v>9005</v>
      </c>
      <c r="P210" s="546"/>
      <c r="Q210" s="535"/>
      <c r="R210" s="535"/>
      <c r="S210" s="535"/>
      <c r="T210" s="535"/>
      <c r="U210" s="535"/>
      <c r="V210" s="535"/>
      <c r="W210" s="535"/>
      <c r="X210" s="535"/>
      <c r="Y210" s="535"/>
      <c r="Z210" s="534"/>
      <c r="AA210" s="534"/>
      <c r="AB210" s="534"/>
      <c r="AC210" s="534"/>
      <c r="AD210" s="534"/>
      <c r="AE210" s="534"/>
      <c r="AF210" s="534"/>
      <c r="AG210" s="534"/>
      <c r="AH210" s="534"/>
      <c r="AI210" s="535"/>
      <c r="AJ210" s="535"/>
      <c r="AK210" s="535"/>
      <c r="AL210" s="535"/>
      <c r="AM210" s="535"/>
      <c r="AN210" s="535"/>
      <c r="AO210" s="535"/>
      <c r="AP210" s="535"/>
      <c r="AQ210" s="535"/>
      <c r="AR210" s="534">
        <f>AR201+AR202+AR203+AR204+AR205+AR206+AR207+AR208+AR209</f>
        <v>349612.65</v>
      </c>
      <c r="AS210" s="534"/>
      <c r="AT210" s="534"/>
      <c r="AU210" s="534">
        <f t="shared" ref="AU210" si="37">SUM(AU201:AW209)</f>
        <v>251915</v>
      </c>
      <c r="AV210" s="534"/>
      <c r="AW210" s="534"/>
      <c r="AX210" s="534">
        <f t="shared" ref="AX210" si="38">SUM(AX201:AZ209)</f>
        <v>251915</v>
      </c>
      <c r="AY210" s="534"/>
      <c r="AZ210" s="534"/>
      <c r="BA210" s="153"/>
      <c r="BB210" s="153"/>
      <c r="BC210" s="19"/>
      <c r="BD210" s="19"/>
      <c r="BE210" s="19"/>
      <c r="BF210" s="19"/>
      <c r="BG210" s="255"/>
      <c r="BH210" s="255"/>
    </row>
    <row r="211" spans="1:60" s="17" customFormat="1" ht="20.25" customHeight="1">
      <c r="A211" s="115"/>
      <c r="B211" s="423" t="s">
        <v>478</v>
      </c>
      <c r="C211" s="423"/>
      <c r="D211" s="423"/>
      <c r="E211" s="423"/>
      <c r="F211" s="423"/>
      <c r="G211" s="423"/>
      <c r="H211" s="423"/>
      <c r="I211" s="322" t="s">
        <v>479</v>
      </c>
      <c r="J211" s="322"/>
      <c r="K211" s="322" t="s">
        <v>409</v>
      </c>
      <c r="L211" s="322"/>
      <c r="M211" s="322">
        <v>341</v>
      </c>
      <c r="N211" s="322"/>
      <c r="O211" s="409" t="s">
        <v>177</v>
      </c>
      <c r="P211" s="409"/>
      <c r="Q211" s="316">
        <v>1</v>
      </c>
      <c r="R211" s="316"/>
      <c r="S211" s="316"/>
      <c r="T211" s="316">
        <v>1</v>
      </c>
      <c r="U211" s="316"/>
      <c r="V211" s="316"/>
      <c r="W211" s="316">
        <v>1</v>
      </c>
      <c r="X211" s="316"/>
      <c r="Y211" s="316"/>
      <c r="Z211" s="325">
        <v>8300</v>
      </c>
      <c r="AA211" s="325"/>
      <c r="AB211" s="325"/>
      <c r="AC211" s="325">
        <v>8300</v>
      </c>
      <c r="AD211" s="325"/>
      <c r="AE211" s="325"/>
      <c r="AF211" s="325">
        <v>8300</v>
      </c>
      <c r="AG211" s="325"/>
      <c r="AH211" s="325"/>
      <c r="AI211" s="316">
        <v>100</v>
      </c>
      <c r="AJ211" s="316"/>
      <c r="AK211" s="316"/>
      <c r="AL211" s="316">
        <v>100</v>
      </c>
      <c r="AM211" s="316"/>
      <c r="AN211" s="316"/>
      <c r="AO211" s="316">
        <v>100</v>
      </c>
      <c r="AP211" s="316"/>
      <c r="AQ211" s="316"/>
      <c r="AR211" s="325">
        <f>Q211*Z211</f>
        <v>8300</v>
      </c>
      <c r="AS211" s="325"/>
      <c r="AT211" s="325"/>
      <c r="AU211" s="325">
        <f t="shared" ref="AU211" si="39">T211*AC211</f>
        <v>8300</v>
      </c>
      <c r="AV211" s="325"/>
      <c r="AW211" s="325"/>
      <c r="AX211" s="325">
        <f t="shared" ref="AX211" si="40">W211*AF211</f>
        <v>8300</v>
      </c>
      <c r="AY211" s="325"/>
      <c r="AZ211" s="325"/>
      <c r="BA211" s="116"/>
      <c r="BB211" s="116"/>
      <c r="BC211" s="25"/>
      <c r="BD211" s="25"/>
      <c r="BE211" s="25"/>
      <c r="BF211" s="25"/>
      <c r="BG211" s="26"/>
      <c r="BH211" s="26"/>
    </row>
    <row r="212" spans="1:60" s="256" customFormat="1" ht="18" customHeight="1">
      <c r="A212" s="117"/>
      <c r="B212" s="257"/>
      <c r="C212" s="258"/>
      <c r="D212" s="258"/>
      <c r="E212" s="258"/>
      <c r="F212" s="258"/>
      <c r="G212" s="258"/>
      <c r="H212" s="259"/>
      <c r="I212" s="546" t="s">
        <v>103</v>
      </c>
      <c r="J212" s="546"/>
      <c r="K212" s="546"/>
      <c r="L212" s="546"/>
      <c r="M212" s="546"/>
      <c r="N212" s="546"/>
      <c r="O212" s="546">
        <v>9006</v>
      </c>
      <c r="P212" s="546"/>
      <c r="Q212" s="535"/>
      <c r="R212" s="535"/>
      <c r="S212" s="535"/>
      <c r="T212" s="535"/>
      <c r="U212" s="535"/>
      <c r="V212" s="535"/>
      <c r="W212" s="535"/>
      <c r="X212" s="535"/>
      <c r="Y212" s="535"/>
      <c r="Z212" s="534"/>
      <c r="AA212" s="534"/>
      <c r="AB212" s="534"/>
      <c r="AC212" s="534"/>
      <c r="AD212" s="534"/>
      <c r="AE212" s="534"/>
      <c r="AF212" s="534"/>
      <c r="AG212" s="534"/>
      <c r="AH212" s="534"/>
      <c r="AI212" s="535"/>
      <c r="AJ212" s="535"/>
      <c r="AK212" s="535"/>
      <c r="AL212" s="535"/>
      <c r="AM212" s="535"/>
      <c r="AN212" s="535"/>
      <c r="AO212" s="535"/>
      <c r="AP212" s="535"/>
      <c r="AQ212" s="535"/>
      <c r="AR212" s="534">
        <f>AR211</f>
        <v>8300</v>
      </c>
      <c r="AS212" s="534"/>
      <c r="AT212" s="534"/>
      <c r="AU212" s="534">
        <f t="shared" ref="AU212" si="41">AU211</f>
        <v>8300</v>
      </c>
      <c r="AV212" s="534"/>
      <c r="AW212" s="534"/>
      <c r="AX212" s="534">
        <f t="shared" ref="AX212" si="42">AX211</f>
        <v>8300</v>
      </c>
      <c r="AY212" s="534"/>
      <c r="AZ212" s="534"/>
      <c r="BA212" s="153"/>
      <c r="BB212" s="153"/>
      <c r="BC212" s="19"/>
      <c r="BD212" s="19"/>
      <c r="BE212" s="19"/>
      <c r="BF212" s="19"/>
      <c r="BG212" s="255"/>
      <c r="BH212" s="255"/>
    </row>
    <row r="213" spans="1:60" s="17" customFormat="1" ht="20.25" customHeight="1">
      <c r="A213" s="115"/>
      <c r="B213" s="423" t="s">
        <v>517</v>
      </c>
      <c r="C213" s="423"/>
      <c r="D213" s="423"/>
      <c r="E213" s="423"/>
      <c r="F213" s="423"/>
      <c r="G213" s="423"/>
      <c r="H213" s="423"/>
      <c r="I213" s="322" t="s">
        <v>516</v>
      </c>
      <c r="J213" s="322"/>
      <c r="K213" s="322" t="s">
        <v>409</v>
      </c>
      <c r="L213" s="322"/>
      <c r="M213" s="322">
        <v>342</v>
      </c>
      <c r="N213" s="322"/>
      <c r="O213" s="409" t="s">
        <v>178</v>
      </c>
      <c r="P213" s="409"/>
      <c r="Q213" s="316">
        <v>1</v>
      </c>
      <c r="R213" s="316"/>
      <c r="S213" s="316"/>
      <c r="T213" s="316">
        <v>1</v>
      </c>
      <c r="U213" s="316"/>
      <c r="V213" s="316"/>
      <c r="W213" s="316">
        <v>1</v>
      </c>
      <c r="X213" s="316"/>
      <c r="Y213" s="316"/>
      <c r="Z213" s="560">
        <v>1112381.68</v>
      </c>
      <c r="AA213" s="560"/>
      <c r="AB213" s="560"/>
      <c r="AC213" s="325">
        <v>1200000</v>
      </c>
      <c r="AD213" s="325"/>
      <c r="AE213" s="325"/>
      <c r="AF213" s="325">
        <v>1200000</v>
      </c>
      <c r="AG213" s="325"/>
      <c r="AH213" s="325"/>
      <c r="AI213" s="316">
        <v>100</v>
      </c>
      <c r="AJ213" s="316"/>
      <c r="AK213" s="316"/>
      <c r="AL213" s="316">
        <v>100</v>
      </c>
      <c r="AM213" s="316"/>
      <c r="AN213" s="316"/>
      <c r="AO213" s="316">
        <v>100</v>
      </c>
      <c r="AP213" s="316"/>
      <c r="AQ213" s="316"/>
      <c r="AR213" s="560">
        <f>Q213*Z213</f>
        <v>1112381.68</v>
      </c>
      <c r="AS213" s="560"/>
      <c r="AT213" s="560"/>
      <c r="AU213" s="325">
        <f t="shared" ref="AU213" si="43">T213*AC213</f>
        <v>1200000</v>
      </c>
      <c r="AV213" s="325"/>
      <c r="AW213" s="325"/>
      <c r="AX213" s="325">
        <f t="shared" ref="AX213" si="44">W213*AF213</f>
        <v>1200000</v>
      </c>
      <c r="AY213" s="325"/>
      <c r="AZ213" s="325"/>
      <c r="BA213" s="116"/>
      <c r="BB213" s="116"/>
      <c r="BC213" s="25"/>
      <c r="BD213" s="25"/>
      <c r="BE213" s="25"/>
      <c r="BF213" s="25"/>
      <c r="BG213" s="26"/>
      <c r="BH213" s="26"/>
    </row>
    <row r="214" spans="1:60" s="17" customFormat="1" ht="20.25" customHeight="1">
      <c r="A214" s="115"/>
      <c r="B214" s="410" t="s">
        <v>518</v>
      </c>
      <c r="C214" s="411"/>
      <c r="D214" s="411"/>
      <c r="E214" s="411"/>
      <c r="F214" s="411"/>
      <c r="G214" s="411"/>
      <c r="H214" s="412"/>
      <c r="I214" s="322" t="s">
        <v>516</v>
      </c>
      <c r="J214" s="322"/>
      <c r="K214" s="478" t="s">
        <v>409</v>
      </c>
      <c r="L214" s="536"/>
      <c r="M214" s="478">
        <v>342</v>
      </c>
      <c r="N214" s="536"/>
      <c r="O214" s="537" t="s">
        <v>526</v>
      </c>
      <c r="P214" s="538"/>
      <c r="Q214" s="410">
        <v>1</v>
      </c>
      <c r="R214" s="411"/>
      <c r="S214" s="412"/>
      <c r="T214" s="410">
        <v>1</v>
      </c>
      <c r="U214" s="411"/>
      <c r="V214" s="412"/>
      <c r="W214" s="410">
        <v>1</v>
      </c>
      <c r="X214" s="411"/>
      <c r="Y214" s="412"/>
      <c r="Z214" s="539">
        <v>126957.43</v>
      </c>
      <c r="AA214" s="540"/>
      <c r="AB214" s="541"/>
      <c r="AC214" s="472">
        <v>208333.41</v>
      </c>
      <c r="AD214" s="526"/>
      <c r="AE214" s="527"/>
      <c r="AF214" s="472">
        <v>208333.41</v>
      </c>
      <c r="AG214" s="526"/>
      <c r="AH214" s="527"/>
      <c r="AI214" s="410">
        <v>100</v>
      </c>
      <c r="AJ214" s="411"/>
      <c r="AK214" s="412"/>
      <c r="AL214" s="410">
        <v>100</v>
      </c>
      <c r="AM214" s="411"/>
      <c r="AN214" s="412"/>
      <c r="AO214" s="410">
        <v>1000</v>
      </c>
      <c r="AP214" s="411"/>
      <c r="AQ214" s="412"/>
      <c r="AR214" s="539">
        <f>Q214*Z214</f>
        <v>126957.43</v>
      </c>
      <c r="AS214" s="540"/>
      <c r="AT214" s="541"/>
      <c r="AU214" s="472">
        <f>T214*AC214</f>
        <v>208333.41</v>
      </c>
      <c r="AV214" s="526"/>
      <c r="AW214" s="527"/>
      <c r="AX214" s="472">
        <f>W214*AF214</f>
        <v>208333.41</v>
      </c>
      <c r="AY214" s="526"/>
      <c r="AZ214" s="527"/>
      <c r="BA214" s="116"/>
      <c r="BB214" s="116"/>
      <c r="BC214" s="25"/>
      <c r="BD214" s="25"/>
      <c r="BE214" s="25"/>
      <c r="BF214" s="25"/>
      <c r="BG214" s="26"/>
      <c r="BH214" s="26"/>
    </row>
    <row r="215" spans="1:60" s="17" customFormat="1" ht="20.25" customHeight="1">
      <c r="A215" s="115"/>
      <c r="B215" s="567" t="s">
        <v>519</v>
      </c>
      <c r="C215" s="568"/>
      <c r="D215" s="568"/>
      <c r="E215" s="568"/>
      <c r="F215" s="568"/>
      <c r="G215" s="568"/>
      <c r="H215" s="569"/>
      <c r="I215" s="322" t="s">
        <v>516</v>
      </c>
      <c r="J215" s="322"/>
      <c r="K215" s="478" t="s">
        <v>409</v>
      </c>
      <c r="L215" s="536"/>
      <c r="M215" s="478">
        <v>342</v>
      </c>
      <c r="N215" s="536"/>
      <c r="O215" s="537" t="s">
        <v>527</v>
      </c>
      <c r="P215" s="538"/>
      <c r="Q215" s="410">
        <v>1</v>
      </c>
      <c r="R215" s="411"/>
      <c r="S215" s="412"/>
      <c r="T215" s="410">
        <v>1</v>
      </c>
      <c r="U215" s="411"/>
      <c r="V215" s="412"/>
      <c r="W215" s="410">
        <v>1</v>
      </c>
      <c r="X215" s="411"/>
      <c r="Y215" s="412"/>
      <c r="Z215" s="539">
        <v>152836.59</v>
      </c>
      <c r="AA215" s="540"/>
      <c r="AB215" s="541"/>
      <c r="AC215" s="472">
        <v>270598.33</v>
      </c>
      <c r="AD215" s="526"/>
      <c r="AE215" s="527"/>
      <c r="AF215" s="472">
        <v>270598.33</v>
      </c>
      <c r="AG215" s="526"/>
      <c r="AH215" s="527"/>
      <c r="AI215" s="410">
        <v>100</v>
      </c>
      <c r="AJ215" s="411"/>
      <c r="AK215" s="412"/>
      <c r="AL215" s="410">
        <v>107</v>
      </c>
      <c r="AM215" s="411"/>
      <c r="AN215" s="412"/>
      <c r="AO215" s="410">
        <v>107</v>
      </c>
      <c r="AP215" s="411"/>
      <c r="AQ215" s="412"/>
      <c r="AR215" s="539">
        <v>258521</v>
      </c>
      <c r="AS215" s="540"/>
      <c r="AT215" s="541"/>
      <c r="AU215" s="472">
        <f>AC215*T215</f>
        <v>270598.33</v>
      </c>
      <c r="AV215" s="526"/>
      <c r="AW215" s="527"/>
      <c r="AX215" s="472">
        <f>W215*AF215</f>
        <v>270598.33</v>
      </c>
      <c r="AY215" s="526"/>
      <c r="AZ215" s="527"/>
      <c r="BA215" s="116"/>
      <c r="BB215" s="116"/>
      <c r="BC215" s="25"/>
      <c r="BD215" s="25"/>
      <c r="BE215" s="25"/>
      <c r="BF215" s="25"/>
      <c r="BG215" s="26"/>
      <c r="BH215" s="26"/>
    </row>
    <row r="216" spans="1:60" s="256" customFormat="1" ht="18" customHeight="1">
      <c r="A216" s="117"/>
      <c r="B216" s="257"/>
      <c r="C216" s="258"/>
      <c r="D216" s="258"/>
      <c r="E216" s="258"/>
      <c r="F216" s="258"/>
      <c r="G216" s="258"/>
      <c r="H216" s="259"/>
      <c r="I216" s="546" t="s">
        <v>103</v>
      </c>
      <c r="J216" s="546"/>
      <c r="K216" s="546"/>
      <c r="L216" s="546"/>
      <c r="M216" s="546"/>
      <c r="N216" s="546"/>
      <c r="O216" s="546">
        <v>9007</v>
      </c>
      <c r="P216" s="546"/>
      <c r="Q216" s="535"/>
      <c r="R216" s="535"/>
      <c r="S216" s="535"/>
      <c r="T216" s="535"/>
      <c r="U216" s="535"/>
      <c r="V216" s="535"/>
      <c r="W216" s="535"/>
      <c r="X216" s="535"/>
      <c r="Y216" s="535"/>
      <c r="Z216" s="534"/>
      <c r="AA216" s="534"/>
      <c r="AB216" s="534"/>
      <c r="AC216" s="534"/>
      <c r="AD216" s="534"/>
      <c r="AE216" s="534"/>
      <c r="AF216" s="534"/>
      <c r="AG216" s="534"/>
      <c r="AH216" s="534"/>
      <c r="AI216" s="535"/>
      <c r="AJ216" s="535"/>
      <c r="AK216" s="535"/>
      <c r="AL216" s="535"/>
      <c r="AM216" s="535"/>
      <c r="AN216" s="535"/>
      <c r="AO216" s="535"/>
      <c r="AP216" s="535"/>
      <c r="AQ216" s="535"/>
      <c r="AR216" s="534">
        <f>SUM(AR213:AR215)</f>
        <v>1497860.1099999999</v>
      </c>
      <c r="AS216" s="534"/>
      <c r="AT216" s="534"/>
      <c r="AU216" s="534">
        <f>SUM(AU213:AU215)</f>
        <v>1678931.74</v>
      </c>
      <c r="AV216" s="534"/>
      <c r="AW216" s="534"/>
      <c r="AX216" s="534">
        <f>SUM(AX213:AX215)</f>
        <v>1678931.74</v>
      </c>
      <c r="AY216" s="534"/>
      <c r="AZ216" s="534"/>
      <c r="BA216" s="153"/>
      <c r="BB216" s="153"/>
      <c r="BC216" s="19"/>
      <c r="BD216" s="19"/>
      <c r="BE216" s="19"/>
      <c r="BF216" s="19"/>
      <c r="BG216" s="255"/>
      <c r="BH216" s="255"/>
    </row>
    <row r="217" spans="1:60" s="17" customFormat="1" ht="20.25" customHeight="1">
      <c r="A217" s="115"/>
      <c r="B217" s="423" t="s">
        <v>481</v>
      </c>
      <c r="C217" s="423"/>
      <c r="D217" s="423"/>
      <c r="E217" s="423"/>
      <c r="F217" s="423"/>
      <c r="G217" s="423"/>
      <c r="H217" s="423"/>
      <c r="I217" s="322" t="s">
        <v>482</v>
      </c>
      <c r="J217" s="322"/>
      <c r="K217" s="322" t="s">
        <v>409</v>
      </c>
      <c r="L217" s="322"/>
      <c r="M217" s="322">
        <v>344</v>
      </c>
      <c r="N217" s="322"/>
      <c r="O217" s="409" t="s">
        <v>480</v>
      </c>
      <c r="P217" s="409"/>
      <c r="Q217" s="316">
        <v>1</v>
      </c>
      <c r="R217" s="316"/>
      <c r="S217" s="316"/>
      <c r="T217" s="316">
        <v>1</v>
      </c>
      <c r="U217" s="316"/>
      <c r="V217" s="316"/>
      <c r="W217" s="316">
        <v>1</v>
      </c>
      <c r="X217" s="316"/>
      <c r="Y217" s="316"/>
      <c r="Z217" s="325">
        <v>118602</v>
      </c>
      <c r="AA217" s="325"/>
      <c r="AB217" s="325"/>
      <c r="AC217" s="325">
        <v>46602</v>
      </c>
      <c r="AD217" s="325"/>
      <c r="AE217" s="325"/>
      <c r="AF217" s="325">
        <v>46602</v>
      </c>
      <c r="AG217" s="325"/>
      <c r="AH217" s="325"/>
      <c r="AI217" s="316">
        <v>100</v>
      </c>
      <c r="AJ217" s="316"/>
      <c r="AK217" s="316"/>
      <c r="AL217" s="316">
        <v>100</v>
      </c>
      <c r="AM217" s="316"/>
      <c r="AN217" s="316"/>
      <c r="AO217" s="316">
        <v>100</v>
      </c>
      <c r="AP217" s="316"/>
      <c r="AQ217" s="316"/>
      <c r="AR217" s="325">
        <f>Q217*Z217</f>
        <v>118602</v>
      </c>
      <c r="AS217" s="325"/>
      <c r="AT217" s="325"/>
      <c r="AU217" s="325">
        <f t="shared" ref="AU217" si="45">T217*AC217</f>
        <v>46602</v>
      </c>
      <c r="AV217" s="325"/>
      <c r="AW217" s="325"/>
      <c r="AX217" s="325">
        <f t="shared" ref="AX217" si="46">W217*AF217</f>
        <v>46602</v>
      </c>
      <c r="AY217" s="325"/>
      <c r="AZ217" s="325"/>
      <c r="BA217" s="116"/>
      <c r="BB217" s="116"/>
      <c r="BC217" s="25"/>
      <c r="BD217" s="25"/>
      <c r="BE217" s="25"/>
      <c r="BF217" s="25"/>
      <c r="BG217" s="26"/>
      <c r="BH217" s="26"/>
    </row>
    <row r="218" spans="1:60" s="256" customFormat="1" ht="18" customHeight="1">
      <c r="A218" s="117"/>
      <c r="B218" s="257"/>
      <c r="C218" s="258"/>
      <c r="D218" s="258"/>
      <c r="E218" s="258"/>
      <c r="F218" s="258"/>
      <c r="G218" s="258"/>
      <c r="H218" s="259"/>
      <c r="I218" s="546" t="s">
        <v>103</v>
      </c>
      <c r="J218" s="546"/>
      <c r="K218" s="546"/>
      <c r="L218" s="546"/>
      <c r="M218" s="546"/>
      <c r="N218" s="546"/>
      <c r="O218" s="546">
        <v>9008</v>
      </c>
      <c r="P218" s="546"/>
      <c r="Q218" s="535"/>
      <c r="R218" s="535"/>
      <c r="S218" s="535"/>
      <c r="T218" s="535"/>
      <c r="U218" s="535"/>
      <c r="V218" s="535"/>
      <c r="W218" s="535"/>
      <c r="X218" s="535"/>
      <c r="Y218" s="535"/>
      <c r="Z218" s="534"/>
      <c r="AA218" s="534"/>
      <c r="AB218" s="534"/>
      <c r="AC218" s="534"/>
      <c r="AD218" s="534"/>
      <c r="AE218" s="534"/>
      <c r="AF218" s="534"/>
      <c r="AG218" s="534"/>
      <c r="AH218" s="534"/>
      <c r="AI218" s="535"/>
      <c r="AJ218" s="535"/>
      <c r="AK218" s="535"/>
      <c r="AL218" s="535"/>
      <c r="AM218" s="535"/>
      <c r="AN218" s="535"/>
      <c r="AO218" s="535"/>
      <c r="AP218" s="535"/>
      <c r="AQ218" s="535"/>
      <c r="AR218" s="534">
        <f>AR217</f>
        <v>118602</v>
      </c>
      <c r="AS218" s="534"/>
      <c r="AT218" s="534"/>
      <c r="AU218" s="534">
        <f t="shared" ref="AU218" si="47">AU217</f>
        <v>46602</v>
      </c>
      <c r="AV218" s="534"/>
      <c r="AW218" s="534"/>
      <c r="AX218" s="534">
        <f t="shared" ref="AX218" si="48">AX217</f>
        <v>46602</v>
      </c>
      <c r="AY218" s="534"/>
      <c r="AZ218" s="534"/>
      <c r="BA218" s="153"/>
      <c r="BB218" s="153"/>
      <c r="BC218" s="19"/>
      <c r="BD218" s="19"/>
      <c r="BE218" s="19"/>
      <c r="BF218" s="19"/>
      <c r="BG218" s="255"/>
      <c r="BH218" s="255"/>
    </row>
    <row r="219" spans="1:60" s="17" customFormat="1" ht="21" customHeight="1">
      <c r="A219" s="115"/>
      <c r="B219" s="338" t="s">
        <v>552</v>
      </c>
      <c r="C219" s="339"/>
      <c r="D219" s="339"/>
      <c r="E219" s="339"/>
      <c r="F219" s="339"/>
      <c r="G219" s="339"/>
      <c r="H219" s="340"/>
      <c r="I219" s="322" t="s">
        <v>485</v>
      </c>
      <c r="J219" s="322"/>
      <c r="K219" s="322" t="s">
        <v>409</v>
      </c>
      <c r="L219" s="322"/>
      <c r="M219" s="322">
        <v>346</v>
      </c>
      <c r="N219" s="322"/>
      <c r="O219" s="409" t="s">
        <v>483</v>
      </c>
      <c r="P219" s="409"/>
      <c r="Q219" s="316">
        <v>1</v>
      </c>
      <c r="R219" s="316"/>
      <c r="S219" s="316"/>
      <c r="T219" s="316">
        <v>1</v>
      </c>
      <c r="U219" s="316"/>
      <c r="V219" s="316"/>
      <c r="W219" s="316">
        <v>1</v>
      </c>
      <c r="X219" s="316"/>
      <c r="Y219" s="316"/>
      <c r="Z219" s="326">
        <v>182500</v>
      </c>
      <c r="AA219" s="326"/>
      <c r="AB219" s="326"/>
      <c r="AC219" s="325">
        <v>132500</v>
      </c>
      <c r="AD219" s="325"/>
      <c r="AE219" s="325"/>
      <c r="AF219" s="325">
        <v>132500</v>
      </c>
      <c r="AG219" s="325"/>
      <c r="AH219" s="325"/>
      <c r="AI219" s="316">
        <v>100</v>
      </c>
      <c r="AJ219" s="316"/>
      <c r="AK219" s="316"/>
      <c r="AL219" s="316">
        <v>100</v>
      </c>
      <c r="AM219" s="316"/>
      <c r="AN219" s="316"/>
      <c r="AO219" s="316">
        <v>100</v>
      </c>
      <c r="AP219" s="316"/>
      <c r="AQ219" s="316"/>
      <c r="AR219" s="325">
        <f>Q219*Z219</f>
        <v>182500</v>
      </c>
      <c r="AS219" s="325"/>
      <c r="AT219" s="325"/>
      <c r="AU219" s="325">
        <f>T219*AC219</f>
        <v>132500</v>
      </c>
      <c r="AV219" s="325"/>
      <c r="AW219" s="325"/>
      <c r="AX219" s="325">
        <f>W219*AF219</f>
        <v>132500</v>
      </c>
      <c r="AY219" s="325"/>
      <c r="AZ219" s="325"/>
      <c r="BA219" s="116"/>
      <c r="BB219" s="116"/>
      <c r="BC219" s="25"/>
      <c r="BD219" s="25"/>
      <c r="BE219" s="25"/>
      <c r="BF219" s="25"/>
      <c r="BG219" s="26"/>
      <c r="BH219" s="26"/>
    </row>
    <row r="220" spans="1:60" s="17" customFormat="1" ht="21" customHeight="1">
      <c r="A220" s="115"/>
      <c r="B220" s="410" t="s">
        <v>576</v>
      </c>
      <c r="C220" s="411"/>
      <c r="D220" s="411"/>
      <c r="E220" s="411"/>
      <c r="F220" s="411"/>
      <c r="G220" s="411"/>
      <c r="H220" s="412"/>
      <c r="I220" s="478" t="s">
        <v>554</v>
      </c>
      <c r="J220" s="536"/>
      <c r="K220" s="322" t="s">
        <v>409</v>
      </c>
      <c r="L220" s="322"/>
      <c r="M220" s="322">
        <v>310</v>
      </c>
      <c r="N220" s="322"/>
      <c r="O220" s="409" t="s">
        <v>484</v>
      </c>
      <c r="P220" s="409"/>
      <c r="Q220" s="316">
        <v>1</v>
      </c>
      <c r="R220" s="316"/>
      <c r="S220" s="316"/>
      <c r="T220" s="316">
        <v>1</v>
      </c>
      <c r="U220" s="316"/>
      <c r="V220" s="316"/>
      <c r="W220" s="316">
        <v>1</v>
      </c>
      <c r="X220" s="316"/>
      <c r="Y220" s="316"/>
      <c r="Z220" s="325">
        <v>24990</v>
      </c>
      <c r="AA220" s="325"/>
      <c r="AB220" s="325"/>
      <c r="AC220" s="325"/>
      <c r="AD220" s="325"/>
      <c r="AE220" s="325"/>
      <c r="AF220" s="325"/>
      <c r="AG220" s="325"/>
      <c r="AH220" s="325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25">
        <f>Q220*Z220</f>
        <v>24990</v>
      </c>
      <c r="AS220" s="325"/>
      <c r="AT220" s="325"/>
      <c r="AU220" s="325">
        <f>T220*AC220</f>
        <v>0</v>
      </c>
      <c r="AV220" s="325"/>
      <c r="AW220" s="325"/>
      <c r="AX220" s="325">
        <f>W220*AF220</f>
        <v>0</v>
      </c>
      <c r="AY220" s="325"/>
      <c r="AZ220" s="325"/>
      <c r="BA220" s="116"/>
      <c r="BB220" s="116"/>
      <c r="BC220" s="25"/>
      <c r="BD220" s="25"/>
      <c r="BE220" s="25"/>
      <c r="BF220" s="25"/>
      <c r="BG220" s="26"/>
      <c r="BH220" s="26"/>
    </row>
    <row r="221" spans="1:60" s="17" customFormat="1" ht="21" customHeight="1">
      <c r="A221" s="115"/>
      <c r="B221" s="410" t="s">
        <v>528</v>
      </c>
      <c r="C221" s="411"/>
      <c r="D221" s="411"/>
      <c r="E221" s="411"/>
      <c r="F221" s="411"/>
      <c r="G221" s="411"/>
      <c r="H221" s="412"/>
      <c r="I221" s="478" t="s">
        <v>555</v>
      </c>
      <c r="J221" s="536"/>
      <c r="K221" s="478" t="s">
        <v>409</v>
      </c>
      <c r="L221" s="536"/>
      <c r="M221" s="478">
        <v>346</v>
      </c>
      <c r="N221" s="536"/>
      <c r="O221" s="537" t="s">
        <v>494</v>
      </c>
      <c r="P221" s="538"/>
      <c r="Q221" s="410">
        <v>1</v>
      </c>
      <c r="R221" s="411"/>
      <c r="S221" s="412"/>
      <c r="T221" s="410">
        <v>1</v>
      </c>
      <c r="U221" s="411"/>
      <c r="V221" s="412"/>
      <c r="W221" s="410">
        <v>1</v>
      </c>
      <c r="X221" s="411"/>
      <c r="Y221" s="412"/>
      <c r="Z221" s="539">
        <v>132612</v>
      </c>
      <c r="AA221" s="540"/>
      <c r="AB221" s="541"/>
      <c r="AC221" s="472"/>
      <c r="AD221" s="526"/>
      <c r="AE221" s="527"/>
      <c r="AF221" s="472"/>
      <c r="AG221" s="526"/>
      <c r="AH221" s="527"/>
      <c r="AI221" s="410"/>
      <c r="AJ221" s="411"/>
      <c r="AK221" s="412"/>
      <c r="AL221" s="410"/>
      <c r="AM221" s="411"/>
      <c r="AN221" s="412"/>
      <c r="AO221" s="410"/>
      <c r="AP221" s="411"/>
      <c r="AQ221" s="412"/>
      <c r="AR221" s="472">
        <f>Z221*Q221</f>
        <v>132612</v>
      </c>
      <c r="AS221" s="526"/>
      <c r="AT221" s="527"/>
      <c r="AU221" s="472">
        <f>T221*AC221</f>
        <v>0</v>
      </c>
      <c r="AV221" s="526"/>
      <c r="AW221" s="527"/>
      <c r="AX221" s="472"/>
      <c r="AY221" s="526"/>
      <c r="AZ221" s="527"/>
      <c r="BA221" s="116"/>
      <c r="BB221" s="116"/>
      <c r="BC221" s="25"/>
      <c r="BD221" s="25"/>
      <c r="BE221" s="25"/>
      <c r="BF221" s="25"/>
      <c r="BG221" s="26"/>
      <c r="BH221" s="26"/>
    </row>
    <row r="222" spans="1:60" s="17" customFormat="1" ht="21" customHeight="1">
      <c r="A222" s="115"/>
      <c r="B222" s="338" t="s">
        <v>525</v>
      </c>
      <c r="C222" s="339"/>
      <c r="D222" s="339"/>
      <c r="E222" s="339"/>
      <c r="F222" s="339"/>
      <c r="G222" s="339"/>
      <c r="H222" s="340"/>
      <c r="I222" s="322" t="s">
        <v>486</v>
      </c>
      <c r="J222" s="322"/>
      <c r="K222" s="322" t="s">
        <v>409</v>
      </c>
      <c r="L222" s="322"/>
      <c r="M222" s="322">
        <v>346</v>
      </c>
      <c r="N222" s="322"/>
      <c r="O222" s="409" t="s">
        <v>553</v>
      </c>
      <c r="P222" s="409"/>
      <c r="Q222" s="316">
        <v>1</v>
      </c>
      <c r="R222" s="316"/>
      <c r="S222" s="316"/>
      <c r="T222" s="316"/>
      <c r="U222" s="316"/>
      <c r="V222" s="316"/>
      <c r="W222" s="316"/>
      <c r="X222" s="316"/>
      <c r="Y222" s="316"/>
      <c r="Z222" s="325"/>
      <c r="AA222" s="325"/>
      <c r="AB222" s="325"/>
      <c r="AC222" s="325"/>
      <c r="AD222" s="325"/>
      <c r="AE222" s="325"/>
      <c r="AF222" s="325"/>
      <c r="AG222" s="325"/>
      <c r="AH222" s="325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25">
        <f>Q222*Z222</f>
        <v>0</v>
      </c>
      <c r="AS222" s="325"/>
      <c r="AT222" s="325"/>
      <c r="AU222" s="325">
        <f>T222*AC222</f>
        <v>0</v>
      </c>
      <c r="AV222" s="325"/>
      <c r="AW222" s="325"/>
      <c r="AX222" s="325">
        <f>W222*AF222</f>
        <v>0</v>
      </c>
      <c r="AY222" s="325"/>
      <c r="AZ222" s="325"/>
      <c r="BA222" s="116"/>
      <c r="BB222" s="116"/>
      <c r="BC222" s="25"/>
      <c r="BD222" s="25"/>
      <c r="BE222" s="25"/>
      <c r="BF222" s="25"/>
      <c r="BG222" s="26"/>
      <c r="BH222" s="26"/>
    </row>
    <row r="223" spans="1:60" s="256" customFormat="1" ht="18" customHeight="1">
      <c r="A223" s="117"/>
      <c r="B223" s="257"/>
      <c r="C223" s="258"/>
      <c r="D223" s="258"/>
      <c r="E223" s="258"/>
      <c r="F223" s="258"/>
      <c r="G223" s="258"/>
      <c r="H223" s="259"/>
      <c r="I223" s="546" t="s">
        <v>103</v>
      </c>
      <c r="J223" s="546"/>
      <c r="K223" s="546"/>
      <c r="L223" s="546"/>
      <c r="M223" s="546"/>
      <c r="N223" s="546"/>
      <c r="O223" s="546">
        <v>9009</v>
      </c>
      <c r="P223" s="546"/>
      <c r="Q223" s="535"/>
      <c r="R223" s="535"/>
      <c r="S223" s="535"/>
      <c r="T223" s="535"/>
      <c r="U223" s="535"/>
      <c r="V223" s="535"/>
      <c r="W223" s="535"/>
      <c r="X223" s="535"/>
      <c r="Y223" s="535"/>
      <c r="Z223" s="534"/>
      <c r="AA223" s="534"/>
      <c r="AB223" s="534"/>
      <c r="AC223" s="534"/>
      <c r="AD223" s="534"/>
      <c r="AE223" s="534"/>
      <c r="AF223" s="534"/>
      <c r="AG223" s="534"/>
      <c r="AH223" s="534"/>
      <c r="AI223" s="535"/>
      <c r="AJ223" s="535"/>
      <c r="AK223" s="535"/>
      <c r="AL223" s="535"/>
      <c r="AM223" s="535"/>
      <c r="AN223" s="535"/>
      <c r="AO223" s="535"/>
      <c r="AP223" s="535"/>
      <c r="AQ223" s="535"/>
      <c r="AR223" s="534">
        <f>SUM(AR219:AR222)</f>
        <v>340102</v>
      </c>
      <c r="AS223" s="534"/>
      <c r="AT223" s="534"/>
      <c r="AU223" s="534">
        <f>SUM(AU219:AU222)</f>
        <v>132500</v>
      </c>
      <c r="AV223" s="534"/>
      <c r="AW223" s="534"/>
      <c r="AX223" s="534">
        <f>SUM(AX219:AX222)</f>
        <v>132500</v>
      </c>
      <c r="AY223" s="534"/>
      <c r="AZ223" s="534"/>
      <c r="BA223" s="153"/>
      <c r="BB223" s="153"/>
      <c r="BC223" s="19"/>
      <c r="BD223" s="19"/>
      <c r="BE223" s="19"/>
      <c r="BF223" s="19"/>
      <c r="BG223" s="255"/>
      <c r="BH223" s="255"/>
    </row>
    <row r="224" spans="1:60" s="8" customFormat="1" ht="27" hidden="1" customHeight="1">
      <c r="A224" s="114"/>
      <c r="B224" s="524" t="s">
        <v>236</v>
      </c>
      <c r="C224" s="524"/>
      <c r="D224" s="524"/>
      <c r="E224" s="524"/>
      <c r="F224" s="524"/>
      <c r="G224" s="524"/>
      <c r="H224" s="524"/>
      <c r="I224" s="524"/>
      <c r="J224" s="524"/>
      <c r="K224" s="524"/>
      <c r="L224" s="524"/>
      <c r="M224" s="524"/>
      <c r="N224" s="524"/>
      <c r="O224" s="524"/>
      <c r="P224" s="524"/>
      <c r="Q224" s="524"/>
      <c r="R224" s="524"/>
      <c r="S224" s="524"/>
      <c r="T224" s="524"/>
      <c r="U224" s="524"/>
      <c r="V224" s="524"/>
      <c r="W224" s="524"/>
      <c r="X224" s="524"/>
      <c r="Y224" s="524"/>
      <c r="Z224" s="524"/>
      <c r="AA224" s="524"/>
      <c r="AB224" s="524"/>
      <c r="AC224" s="524"/>
      <c r="AD224" s="524"/>
      <c r="AE224" s="524"/>
      <c r="AF224" s="524"/>
      <c r="AG224" s="524"/>
      <c r="AH224" s="524"/>
      <c r="AI224" s="524"/>
      <c r="AJ224" s="524"/>
      <c r="AK224" s="524"/>
      <c r="AL224" s="524"/>
      <c r="AM224" s="524"/>
      <c r="AN224" s="524"/>
      <c r="AO224" s="524"/>
      <c r="AP224" s="524"/>
      <c r="AQ224" s="524"/>
      <c r="AR224" s="524"/>
      <c r="AS224" s="524"/>
      <c r="AT224" s="524"/>
      <c r="AU224" s="524"/>
      <c r="AV224" s="524"/>
      <c r="AW224" s="524"/>
      <c r="AX224" s="524"/>
      <c r="AY224" s="524"/>
      <c r="AZ224" s="524"/>
      <c r="BA224" s="122"/>
      <c r="BB224" s="114"/>
    </row>
    <row r="225" spans="1:54" s="8" customFormat="1" ht="27" hidden="1" customHeight="1">
      <c r="A225" s="114"/>
      <c r="B225" s="524" t="s">
        <v>237</v>
      </c>
      <c r="C225" s="524"/>
      <c r="D225" s="524"/>
      <c r="E225" s="524"/>
      <c r="F225" s="524"/>
      <c r="G225" s="524"/>
      <c r="H225" s="524"/>
      <c r="I225" s="524"/>
      <c r="J225" s="524"/>
      <c r="K225" s="524"/>
      <c r="L225" s="524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  <c r="X225" s="524"/>
      <c r="Y225" s="524"/>
      <c r="Z225" s="524"/>
      <c r="AA225" s="524"/>
      <c r="AB225" s="524"/>
      <c r="AC225" s="524"/>
      <c r="AD225" s="524"/>
      <c r="AE225" s="524"/>
      <c r="AF225" s="524"/>
      <c r="AG225" s="524"/>
      <c r="AH225" s="524"/>
      <c r="AI225" s="524"/>
      <c r="AJ225" s="524"/>
      <c r="AK225" s="524"/>
      <c r="AL225" s="524"/>
      <c r="AM225" s="524"/>
      <c r="AN225" s="524"/>
      <c r="AO225" s="524"/>
      <c r="AP225" s="524"/>
      <c r="AQ225" s="524"/>
      <c r="AR225" s="524"/>
      <c r="AS225" s="524"/>
      <c r="AT225" s="524"/>
      <c r="AU225" s="524"/>
      <c r="AV225" s="524"/>
      <c r="AW225" s="524"/>
      <c r="AX225" s="524"/>
      <c r="AY225" s="524"/>
      <c r="AZ225" s="524"/>
      <c r="BA225" s="122"/>
      <c r="BB225" s="114"/>
    </row>
    <row r="226" spans="1:54" s="8" customFormat="1" ht="27" hidden="1" customHeight="1">
      <c r="A226" s="114"/>
      <c r="B226" s="524" t="s">
        <v>238</v>
      </c>
      <c r="C226" s="524"/>
      <c r="D226" s="524"/>
      <c r="E226" s="524"/>
      <c r="F226" s="524"/>
      <c r="G226" s="524"/>
      <c r="H226" s="524"/>
      <c r="I226" s="524"/>
      <c r="J226" s="524"/>
      <c r="K226" s="524"/>
      <c r="L226" s="524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  <c r="X226" s="524"/>
      <c r="Y226" s="524"/>
      <c r="Z226" s="524"/>
      <c r="AA226" s="524"/>
      <c r="AB226" s="524"/>
      <c r="AC226" s="524"/>
      <c r="AD226" s="524"/>
      <c r="AE226" s="524"/>
      <c r="AF226" s="524"/>
      <c r="AG226" s="524"/>
      <c r="AH226" s="524"/>
      <c r="AI226" s="524"/>
      <c r="AJ226" s="524"/>
      <c r="AK226" s="524"/>
      <c r="AL226" s="524"/>
      <c r="AM226" s="524"/>
      <c r="AN226" s="524"/>
      <c r="AO226" s="524"/>
      <c r="AP226" s="524"/>
      <c r="AQ226" s="524"/>
      <c r="AR226" s="524"/>
      <c r="AS226" s="524"/>
      <c r="AT226" s="524"/>
      <c r="AU226" s="524"/>
      <c r="AV226" s="524"/>
      <c r="AW226" s="524"/>
      <c r="AX226" s="524"/>
      <c r="AY226" s="524"/>
      <c r="AZ226" s="524"/>
      <c r="BA226" s="122"/>
      <c r="BB226" s="114"/>
    </row>
    <row r="227" spans="1:54" s="8" customFormat="1" ht="27" hidden="1" customHeight="1">
      <c r="A227" s="114"/>
      <c r="B227" s="524" t="s">
        <v>239</v>
      </c>
      <c r="C227" s="524"/>
      <c r="D227" s="524"/>
      <c r="E227" s="524"/>
      <c r="F227" s="524"/>
      <c r="G227" s="524"/>
      <c r="H227" s="524"/>
      <c r="I227" s="524"/>
      <c r="J227" s="524"/>
      <c r="K227" s="524"/>
      <c r="L227" s="524"/>
      <c r="M227" s="524"/>
      <c r="N227" s="524"/>
      <c r="O227" s="524"/>
      <c r="P227" s="524"/>
      <c r="Q227" s="524"/>
      <c r="R227" s="524"/>
      <c r="S227" s="524"/>
      <c r="T227" s="524"/>
      <c r="U227" s="524"/>
      <c r="V227" s="524"/>
      <c r="W227" s="524"/>
      <c r="X227" s="524"/>
      <c r="Y227" s="524"/>
      <c r="Z227" s="524"/>
      <c r="AA227" s="524"/>
      <c r="AB227" s="524"/>
      <c r="AC227" s="524"/>
      <c r="AD227" s="524"/>
      <c r="AE227" s="524"/>
      <c r="AF227" s="524"/>
      <c r="AG227" s="524"/>
      <c r="AH227" s="524"/>
      <c r="AI227" s="524"/>
      <c r="AJ227" s="524"/>
      <c r="AK227" s="524"/>
      <c r="AL227" s="524"/>
      <c r="AM227" s="524"/>
      <c r="AN227" s="524"/>
      <c r="AO227" s="524"/>
      <c r="AP227" s="524"/>
      <c r="AQ227" s="524"/>
      <c r="AR227" s="524"/>
      <c r="AS227" s="524"/>
      <c r="AT227" s="524"/>
      <c r="AU227" s="524"/>
      <c r="AV227" s="524"/>
      <c r="AW227" s="524"/>
      <c r="AX227" s="524"/>
      <c r="AY227" s="524"/>
      <c r="AZ227" s="524"/>
      <c r="BA227" s="122"/>
      <c r="BB227" s="114"/>
    </row>
    <row r="228" spans="1:54" s="8" customFormat="1" ht="27" hidden="1" customHeight="1">
      <c r="A228" s="114"/>
      <c r="B228" s="524" t="s">
        <v>240</v>
      </c>
      <c r="C228" s="524"/>
      <c r="D228" s="524"/>
      <c r="E228" s="524"/>
      <c r="F228" s="524"/>
      <c r="G228" s="524"/>
      <c r="H228" s="524"/>
      <c r="I228" s="524"/>
      <c r="J228" s="524"/>
      <c r="K228" s="524"/>
      <c r="L228" s="524"/>
      <c r="M228" s="524"/>
      <c r="N228" s="524"/>
      <c r="O228" s="524"/>
      <c r="P228" s="524"/>
      <c r="Q228" s="524"/>
      <c r="R228" s="524"/>
      <c r="S228" s="524"/>
      <c r="T228" s="524"/>
      <c r="U228" s="524"/>
      <c r="V228" s="524"/>
      <c r="W228" s="524"/>
      <c r="X228" s="524"/>
      <c r="Y228" s="524"/>
      <c r="Z228" s="524"/>
      <c r="AA228" s="524"/>
      <c r="AB228" s="524"/>
      <c r="AC228" s="524"/>
      <c r="AD228" s="524"/>
      <c r="AE228" s="524"/>
      <c r="AF228" s="524"/>
      <c r="AG228" s="524"/>
      <c r="AH228" s="524"/>
      <c r="AI228" s="524"/>
      <c r="AJ228" s="524"/>
      <c r="AK228" s="524"/>
      <c r="AL228" s="524"/>
      <c r="AM228" s="524"/>
      <c r="AN228" s="524"/>
      <c r="AO228" s="524"/>
      <c r="AP228" s="524"/>
      <c r="AQ228" s="524"/>
      <c r="AR228" s="524"/>
      <c r="AS228" s="524"/>
      <c r="AT228" s="524"/>
      <c r="AU228" s="524"/>
      <c r="AV228" s="524"/>
      <c r="AW228" s="524"/>
      <c r="AX228" s="524"/>
      <c r="AY228" s="524"/>
      <c r="AZ228" s="524"/>
      <c r="BA228" s="122"/>
      <c r="BB228" s="114"/>
    </row>
    <row r="229" spans="1:54" s="8" customFormat="1" ht="53.1" hidden="1" customHeight="1">
      <c r="A229" s="114"/>
      <c r="B229" s="524" t="s">
        <v>241</v>
      </c>
      <c r="C229" s="524"/>
      <c r="D229" s="524"/>
      <c r="E229" s="524"/>
      <c r="F229" s="524"/>
      <c r="G229" s="524"/>
      <c r="H229" s="524"/>
      <c r="I229" s="524"/>
      <c r="J229" s="524"/>
      <c r="K229" s="524"/>
      <c r="L229" s="524"/>
      <c r="M229" s="524"/>
      <c r="N229" s="524"/>
      <c r="O229" s="524"/>
      <c r="P229" s="524"/>
      <c r="Q229" s="524"/>
      <c r="R229" s="524"/>
      <c r="S229" s="524"/>
      <c r="T229" s="524"/>
      <c r="U229" s="524"/>
      <c r="V229" s="524"/>
      <c r="W229" s="524"/>
      <c r="X229" s="524"/>
      <c r="Y229" s="524"/>
      <c r="Z229" s="524"/>
      <c r="AA229" s="524"/>
      <c r="AB229" s="524"/>
      <c r="AC229" s="524"/>
      <c r="AD229" s="524"/>
      <c r="AE229" s="524"/>
      <c r="AF229" s="524"/>
      <c r="AG229" s="524"/>
      <c r="AH229" s="524"/>
      <c r="AI229" s="524"/>
      <c r="AJ229" s="524"/>
      <c r="AK229" s="524"/>
      <c r="AL229" s="524"/>
      <c r="AM229" s="524"/>
      <c r="AN229" s="524"/>
      <c r="AO229" s="524"/>
      <c r="AP229" s="524"/>
      <c r="AQ229" s="524"/>
      <c r="AR229" s="524"/>
      <c r="AS229" s="524"/>
      <c r="AT229" s="524"/>
      <c r="AU229" s="524"/>
      <c r="AV229" s="524"/>
      <c r="AW229" s="524"/>
      <c r="AX229" s="524"/>
      <c r="AY229" s="524"/>
      <c r="AZ229" s="524"/>
      <c r="BA229" s="122"/>
      <c r="BB229" s="114"/>
    </row>
    <row r="230" spans="1:54" s="8" customFormat="1" ht="27" hidden="1" customHeight="1">
      <c r="A230" s="114"/>
      <c r="B230" s="524" t="s">
        <v>242</v>
      </c>
      <c r="C230" s="524"/>
      <c r="D230" s="524"/>
      <c r="E230" s="524"/>
      <c r="F230" s="524"/>
      <c r="G230" s="524"/>
      <c r="H230" s="524"/>
      <c r="I230" s="524"/>
      <c r="J230" s="524"/>
      <c r="K230" s="524"/>
      <c r="L230" s="524"/>
      <c r="M230" s="524"/>
      <c r="N230" s="524"/>
      <c r="O230" s="524"/>
      <c r="P230" s="524"/>
      <c r="Q230" s="524"/>
      <c r="R230" s="524"/>
      <c r="S230" s="524"/>
      <c r="T230" s="524"/>
      <c r="U230" s="524"/>
      <c r="V230" s="524"/>
      <c r="W230" s="524"/>
      <c r="X230" s="524"/>
      <c r="Y230" s="524"/>
      <c r="Z230" s="524"/>
      <c r="AA230" s="524"/>
      <c r="AB230" s="524"/>
      <c r="AC230" s="524"/>
      <c r="AD230" s="524"/>
      <c r="AE230" s="524"/>
      <c r="AF230" s="524"/>
      <c r="AG230" s="524"/>
      <c r="AH230" s="524"/>
      <c r="AI230" s="524"/>
      <c r="AJ230" s="524"/>
      <c r="AK230" s="524"/>
      <c r="AL230" s="524"/>
      <c r="AM230" s="524"/>
      <c r="AN230" s="524"/>
      <c r="AO230" s="524"/>
      <c r="AP230" s="524"/>
      <c r="AQ230" s="524"/>
      <c r="AR230" s="524"/>
      <c r="AS230" s="524"/>
      <c r="AT230" s="524"/>
      <c r="AU230" s="524"/>
      <c r="AV230" s="524"/>
      <c r="AW230" s="524"/>
      <c r="AX230" s="524"/>
      <c r="AY230" s="524"/>
      <c r="AZ230" s="524"/>
      <c r="BA230" s="122"/>
      <c r="BB230" s="114"/>
    </row>
    <row r="231" spans="1:54" s="8" customFormat="1" ht="53.1" hidden="1" customHeight="1">
      <c r="A231" s="114"/>
      <c r="B231" s="524" t="s">
        <v>243</v>
      </c>
      <c r="C231" s="524"/>
      <c r="D231" s="524"/>
      <c r="E231" s="524"/>
      <c r="F231" s="524"/>
      <c r="G231" s="524"/>
      <c r="H231" s="524"/>
      <c r="I231" s="524"/>
      <c r="J231" s="524"/>
      <c r="K231" s="524"/>
      <c r="L231" s="524"/>
      <c r="M231" s="524"/>
      <c r="N231" s="524"/>
      <c r="O231" s="524"/>
      <c r="P231" s="524"/>
      <c r="Q231" s="524"/>
      <c r="R231" s="524"/>
      <c r="S231" s="524"/>
      <c r="T231" s="524"/>
      <c r="U231" s="524"/>
      <c r="V231" s="524"/>
      <c r="W231" s="524"/>
      <c r="X231" s="524"/>
      <c r="Y231" s="524"/>
      <c r="Z231" s="524"/>
      <c r="AA231" s="524"/>
      <c r="AB231" s="524"/>
      <c r="AC231" s="524"/>
      <c r="AD231" s="524"/>
      <c r="AE231" s="524"/>
      <c r="AF231" s="524"/>
      <c r="AG231" s="524"/>
      <c r="AH231" s="524"/>
      <c r="AI231" s="524"/>
      <c r="AJ231" s="524"/>
      <c r="AK231" s="524"/>
      <c r="AL231" s="524"/>
      <c r="AM231" s="524"/>
      <c r="AN231" s="524"/>
      <c r="AO231" s="524"/>
      <c r="AP231" s="524"/>
      <c r="AQ231" s="524"/>
      <c r="AR231" s="524"/>
      <c r="AS231" s="524"/>
      <c r="AT231" s="524"/>
      <c r="AU231" s="524"/>
      <c r="AV231" s="524"/>
      <c r="AW231" s="524"/>
      <c r="AX231" s="524"/>
      <c r="AY231" s="524"/>
      <c r="AZ231" s="524"/>
      <c r="BA231" s="122"/>
      <c r="BB231" s="114"/>
    </row>
    <row r="232" spans="1:54" s="8" customFormat="1" ht="27" hidden="1" customHeight="1">
      <c r="A232" s="114"/>
      <c r="B232" s="524" t="s">
        <v>244</v>
      </c>
      <c r="C232" s="524"/>
      <c r="D232" s="524"/>
      <c r="E232" s="524"/>
      <c r="F232" s="524"/>
      <c r="G232" s="524"/>
      <c r="H232" s="524"/>
      <c r="I232" s="524"/>
      <c r="J232" s="524"/>
      <c r="K232" s="524"/>
      <c r="L232" s="524"/>
      <c r="M232" s="524"/>
      <c r="N232" s="524"/>
      <c r="O232" s="524"/>
      <c r="P232" s="524"/>
      <c r="Q232" s="524"/>
      <c r="R232" s="524"/>
      <c r="S232" s="524"/>
      <c r="T232" s="524"/>
      <c r="U232" s="524"/>
      <c r="V232" s="524"/>
      <c r="W232" s="524"/>
      <c r="X232" s="524"/>
      <c r="Y232" s="524"/>
      <c r="Z232" s="524"/>
      <c r="AA232" s="524"/>
      <c r="AB232" s="524"/>
      <c r="AC232" s="524"/>
      <c r="AD232" s="524"/>
      <c r="AE232" s="524"/>
      <c r="AF232" s="524"/>
      <c r="AG232" s="524"/>
      <c r="AH232" s="524"/>
      <c r="AI232" s="524"/>
      <c r="AJ232" s="524"/>
      <c r="AK232" s="524"/>
      <c r="AL232" s="524"/>
      <c r="AM232" s="524"/>
      <c r="AN232" s="524"/>
      <c r="AO232" s="524"/>
      <c r="AP232" s="524"/>
      <c r="AQ232" s="524"/>
      <c r="AR232" s="524"/>
      <c r="AS232" s="524"/>
      <c r="AT232" s="524"/>
      <c r="AU232" s="524"/>
      <c r="AV232" s="524"/>
      <c r="AW232" s="524"/>
      <c r="AX232" s="524"/>
      <c r="AY232" s="524"/>
      <c r="AZ232" s="524"/>
      <c r="BA232" s="122"/>
      <c r="BB232" s="114"/>
    </row>
    <row r="233" spans="1:54" s="8" customFormat="1" ht="53.1" hidden="1" customHeight="1">
      <c r="A233" s="114"/>
      <c r="B233" s="524" t="s">
        <v>245</v>
      </c>
      <c r="C233" s="524"/>
      <c r="D233" s="524"/>
      <c r="E233" s="524"/>
      <c r="F233" s="524"/>
      <c r="G233" s="524"/>
      <c r="H233" s="524"/>
      <c r="I233" s="524"/>
      <c r="J233" s="524"/>
      <c r="K233" s="524"/>
      <c r="L233" s="524"/>
      <c r="M233" s="524"/>
      <c r="N233" s="524"/>
      <c r="O233" s="524"/>
      <c r="P233" s="524"/>
      <c r="Q233" s="524"/>
      <c r="R233" s="524"/>
      <c r="S233" s="524"/>
      <c r="T233" s="524"/>
      <c r="U233" s="524"/>
      <c r="V233" s="524"/>
      <c r="W233" s="524"/>
      <c r="X233" s="524"/>
      <c r="Y233" s="524"/>
      <c r="Z233" s="524"/>
      <c r="AA233" s="524"/>
      <c r="AB233" s="524"/>
      <c r="AC233" s="524"/>
      <c r="AD233" s="524"/>
      <c r="AE233" s="524"/>
      <c r="AF233" s="524"/>
      <c r="AG233" s="524"/>
      <c r="AH233" s="524"/>
      <c r="AI233" s="524"/>
      <c r="AJ233" s="524"/>
      <c r="AK233" s="524"/>
      <c r="AL233" s="524"/>
      <c r="AM233" s="524"/>
      <c r="AN233" s="524"/>
      <c r="AO233" s="524"/>
      <c r="AP233" s="524"/>
      <c r="AQ233" s="524"/>
      <c r="AR233" s="524"/>
      <c r="AS233" s="524"/>
      <c r="AT233" s="524"/>
      <c r="AU233" s="524"/>
      <c r="AV233" s="524"/>
      <c r="AW233" s="524"/>
      <c r="AX233" s="524"/>
      <c r="AY233" s="524"/>
      <c r="AZ233" s="524"/>
      <c r="BA233" s="122"/>
      <c r="BB233" s="114"/>
    </row>
    <row r="234" spans="1:54" s="8" customFormat="1" ht="15" hidden="1" customHeight="1">
      <c r="A234" s="114"/>
      <c r="B234" s="127"/>
      <c r="C234" s="127"/>
      <c r="D234" s="127"/>
      <c r="E234" s="127"/>
      <c r="F234" s="127"/>
      <c r="G234" s="127"/>
      <c r="H234" s="127"/>
      <c r="I234" s="127"/>
      <c r="J234" s="123"/>
      <c r="K234" s="123"/>
      <c r="L234" s="123"/>
      <c r="M234" s="123"/>
      <c r="N234" s="123"/>
      <c r="O234" s="123"/>
      <c r="P234" s="123"/>
      <c r="Q234" s="123"/>
      <c r="R234" s="126"/>
      <c r="S234" s="126"/>
      <c r="T234" s="126"/>
      <c r="U234" s="126"/>
      <c r="V234" s="126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14"/>
    </row>
    <row r="235" spans="1:54" s="15" customFormat="1" ht="18" customHeight="1">
      <c r="A235" s="114"/>
      <c r="B235" s="131"/>
      <c r="C235" s="364" t="s">
        <v>56</v>
      </c>
      <c r="D235" s="364"/>
      <c r="E235" s="364"/>
      <c r="F235" s="364"/>
      <c r="G235" s="364"/>
      <c r="H235" s="364"/>
      <c r="I235" s="131"/>
      <c r="J235" s="365" t="s">
        <v>547</v>
      </c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131"/>
      <c r="AA235" s="131"/>
      <c r="AB235" s="365"/>
      <c r="AC235" s="365"/>
      <c r="AD235" s="365"/>
      <c r="AE235" s="365"/>
      <c r="AF235" s="365"/>
      <c r="AG235" s="365"/>
      <c r="AH235" s="365"/>
      <c r="AI235" s="114"/>
      <c r="AJ235" s="114"/>
      <c r="AK235" s="365" t="s">
        <v>522</v>
      </c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134"/>
      <c r="BB235" s="134"/>
    </row>
    <row r="236" spans="1:54" s="15" customFormat="1" ht="18" customHeight="1">
      <c r="A236" s="114"/>
      <c r="B236" s="131"/>
      <c r="C236" s="364" t="s">
        <v>57</v>
      </c>
      <c r="D236" s="364"/>
      <c r="E236" s="364"/>
      <c r="F236" s="364"/>
      <c r="G236" s="364"/>
      <c r="H236" s="364"/>
      <c r="I236" s="131"/>
      <c r="J236" s="366" t="s">
        <v>58</v>
      </c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132"/>
      <c r="AA236" s="132"/>
      <c r="AB236" s="366" t="s">
        <v>59</v>
      </c>
      <c r="AC236" s="366"/>
      <c r="AD236" s="366"/>
      <c r="AE236" s="366"/>
      <c r="AF236" s="366"/>
      <c r="AG236" s="366"/>
      <c r="AH236" s="366"/>
      <c r="AI236" s="133"/>
      <c r="AJ236" s="133"/>
      <c r="AK236" s="366" t="s">
        <v>60</v>
      </c>
      <c r="AL236" s="366"/>
      <c r="AM236" s="366"/>
      <c r="AN236" s="366"/>
      <c r="AO236" s="366"/>
      <c r="AP236" s="366"/>
      <c r="AQ236" s="366"/>
      <c r="AR236" s="366"/>
      <c r="AS236" s="366"/>
      <c r="AT236" s="366"/>
      <c r="AU236" s="366"/>
      <c r="AV236" s="366"/>
      <c r="AW236" s="366"/>
      <c r="AX236" s="366"/>
      <c r="AY236" s="366"/>
      <c r="AZ236" s="366"/>
      <c r="BA236" s="134"/>
      <c r="BB236" s="134"/>
    </row>
    <row r="237" spans="1:54" s="15" customFormat="1" ht="18" customHeight="1">
      <c r="A237" s="114"/>
      <c r="B237" s="131"/>
      <c r="C237" s="131"/>
      <c r="D237" s="131"/>
      <c r="E237" s="131"/>
      <c r="F237" s="131"/>
      <c r="G237" s="131"/>
      <c r="H237" s="131"/>
      <c r="I237" s="131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3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4"/>
      <c r="BB237" s="134"/>
    </row>
    <row r="238" spans="1:54" s="15" customFormat="1" ht="18" customHeight="1">
      <c r="A238" s="134"/>
      <c r="B238" s="131"/>
      <c r="C238" s="364" t="s">
        <v>61</v>
      </c>
      <c r="D238" s="364"/>
      <c r="E238" s="364"/>
      <c r="F238" s="364"/>
      <c r="G238" s="364"/>
      <c r="H238" s="364"/>
      <c r="I238" s="131"/>
      <c r="J238" s="469" t="str">
        <f>'ФОТ (119)'!J65:Y65</f>
        <v>Гл.бухгалтер</v>
      </c>
      <c r="K238" s="469"/>
      <c r="L238" s="469"/>
      <c r="M238" s="469"/>
      <c r="N238" s="469"/>
      <c r="O238" s="469"/>
      <c r="P238" s="469"/>
      <c r="Q238" s="469"/>
      <c r="R238" s="469"/>
      <c r="S238" s="469"/>
      <c r="T238" s="469"/>
      <c r="U238" s="469"/>
      <c r="V238" s="469"/>
      <c r="W238" s="469"/>
      <c r="X238" s="469"/>
      <c r="Y238" s="469"/>
      <c r="Z238" s="132"/>
      <c r="AA238" s="132"/>
      <c r="AB238" s="469" t="s">
        <v>521</v>
      </c>
      <c r="AC238" s="469"/>
      <c r="AD238" s="469"/>
      <c r="AE238" s="469"/>
      <c r="AF238" s="469"/>
      <c r="AG238" s="469"/>
      <c r="AH238" s="469"/>
      <c r="AI238" s="469"/>
      <c r="AJ238" s="469"/>
      <c r="AK238" s="469"/>
      <c r="AL238" s="469"/>
      <c r="AM238" s="469"/>
      <c r="AN238" s="469"/>
      <c r="AO238" s="133"/>
      <c r="AP238" s="133"/>
      <c r="AQ238" s="470" t="s">
        <v>524</v>
      </c>
      <c r="AR238" s="470"/>
      <c r="AS238" s="470"/>
      <c r="AT238" s="470"/>
      <c r="AU238" s="470"/>
      <c r="AV238" s="470"/>
      <c r="AW238" s="470"/>
      <c r="AX238" s="470"/>
      <c r="AY238" s="470"/>
      <c r="AZ238" s="470"/>
      <c r="BA238" s="134"/>
      <c r="BB238" s="134"/>
    </row>
    <row r="239" spans="1:54" s="15" customFormat="1" ht="18" customHeight="1">
      <c r="A239" s="134"/>
      <c r="B239" s="131"/>
      <c r="C239" s="471"/>
      <c r="D239" s="471"/>
      <c r="E239" s="471"/>
      <c r="F239" s="471"/>
      <c r="G239" s="471"/>
      <c r="H239" s="471"/>
      <c r="I239" s="131"/>
      <c r="J239" s="366" t="s">
        <v>58</v>
      </c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132"/>
      <c r="AA239" s="132"/>
      <c r="AB239" s="366" t="s">
        <v>62</v>
      </c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366"/>
      <c r="AN239" s="366"/>
      <c r="AO239" s="133"/>
      <c r="AP239" s="133"/>
      <c r="AQ239" s="366" t="s">
        <v>63</v>
      </c>
      <c r="AR239" s="366"/>
      <c r="AS239" s="366"/>
      <c r="AT239" s="366"/>
      <c r="AU239" s="366"/>
      <c r="AV239" s="366"/>
      <c r="AW239" s="366"/>
      <c r="AX239" s="366"/>
      <c r="AY239" s="366"/>
      <c r="AZ239" s="366"/>
      <c r="BA239" s="134"/>
      <c r="BB239" s="134"/>
    </row>
    <row r="240" spans="1:54" s="15" customFormat="1" ht="18" customHeight="1">
      <c r="A240" s="134"/>
      <c r="B240" s="131"/>
      <c r="C240" s="131"/>
      <c r="D240" s="131"/>
      <c r="E240" s="131"/>
      <c r="F240" s="131"/>
      <c r="G240" s="131"/>
      <c r="H240" s="131"/>
      <c r="I240" s="131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1"/>
      <c r="AA240" s="131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14"/>
      <c r="AP240" s="114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4"/>
      <c r="BB240" s="134"/>
    </row>
    <row r="241" spans="1:54" s="15" customFormat="1" ht="18" customHeight="1">
      <c r="A241" s="134"/>
      <c r="B241" s="114"/>
      <c r="C241" s="136" t="s">
        <v>64</v>
      </c>
      <c r="D241" s="466" t="s">
        <v>615</v>
      </c>
      <c r="E241" s="466"/>
      <c r="F241" s="131" t="s">
        <v>64</v>
      </c>
      <c r="G241" s="137"/>
      <c r="H241" s="466" t="s">
        <v>578</v>
      </c>
      <c r="I241" s="466"/>
      <c r="J241" s="466"/>
      <c r="K241" s="466"/>
      <c r="L241" s="466"/>
      <c r="M241" s="466"/>
      <c r="N241" s="138"/>
      <c r="O241" s="139"/>
      <c r="P241" s="140">
        <v>20</v>
      </c>
      <c r="Q241" s="467">
        <v>24</v>
      </c>
      <c r="R241" s="467"/>
      <c r="S241" s="131" t="s">
        <v>65</v>
      </c>
      <c r="T241" s="138"/>
      <c r="U241" s="138"/>
      <c r="V241" s="138"/>
      <c r="W241" s="138"/>
      <c r="X241" s="114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14"/>
      <c r="AW241" s="114"/>
      <c r="AX241" s="114"/>
      <c r="AY241" s="114"/>
      <c r="AZ241" s="114"/>
      <c r="BA241" s="114"/>
      <c r="BB241" s="134"/>
    </row>
    <row r="242" spans="1:54" s="11" customFormat="1" ht="18" customHeight="1">
      <c r="A242" s="134"/>
      <c r="B242" s="114"/>
      <c r="C242" s="114"/>
      <c r="D242" s="468"/>
      <c r="E242" s="468"/>
      <c r="F242" s="114"/>
      <c r="G242" s="114"/>
      <c r="H242" s="468"/>
      <c r="I242" s="468"/>
      <c r="J242" s="468"/>
      <c r="K242" s="468"/>
      <c r="L242" s="468"/>
      <c r="M242" s="468"/>
      <c r="N242" s="114"/>
      <c r="O242" s="114"/>
      <c r="P242" s="114"/>
      <c r="Q242" s="468"/>
      <c r="R242" s="468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</row>
    <row r="243" spans="1:54" s="32" customForma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11"/>
    </row>
  </sheetData>
  <mergeCells count="2669">
    <mergeCell ref="AS97:AV97"/>
    <mergeCell ref="AW97:AZ97"/>
    <mergeCell ref="B157:D157"/>
    <mergeCell ref="E157:H157"/>
    <mergeCell ref="I157:L157"/>
    <mergeCell ref="M157:P157"/>
    <mergeCell ref="Q157:T157"/>
    <mergeCell ref="U157:X157"/>
    <mergeCell ref="B85:D85"/>
    <mergeCell ref="AC85:AF85"/>
    <mergeCell ref="AC73:AF73"/>
    <mergeCell ref="AG73:AJ73"/>
    <mergeCell ref="AK73:AN73"/>
    <mergeCell ref="AO73:AR73"/>
    <mergeCell ref="AS73:AV73"/>
    <mergeCell ref="AW73:AZ73"/>
    <mergeCell ref="B137:D137"/>
    <mergeCell ref="E137:H137"/>
    <mergeCell ref="I137:L137"/>
    <mergeCell ref="M137:P137"/>
    <mergeCell ref="B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F97"/>
    <mergeCell ref="AG97:AJ97"/>
    <mergeCell ref="AK97:AN97"/>
    <mergeCell ref="AO97:AR97"/>
    <mergeCell ref="Y157:AB157"/>
    <mergeCell ref="AC157:AF157"/>
    <mergeCell ref="B220:H220"/>
    <mergeCell ref="I220:J220"/>
    <mergeCell ref="K220:L220"/>
    <mergeCell ref="M220:N220"/>
    <mergeCell ref="O220:P220"/>
    <mergeCell ref="Q220:S220"/>
    <mergeCell ref="T220:V220"/>
    <mergeCell ref="W220:Y220"/>
    <mergeCell ref="Z220:AB220"/>
    <mergeCell ref="AC220:AE220"/>
    <mergeCell ref="AF220:AH220"/>
    <mergeCell ref="AI220:AK220"/>
    <mergeCell ref="AL220:AN220"/>
    <mergeCell ref="AO220:AQ220"/>
    <mergeCell ref="AR220:AT220"/>
    <mergeCell ref="B162:D162"/>
    <mergeCell ref="E162:H162"/>
    <mergeCell ref="I162:L162"/>
    <mergeCell ref="M162:P162"/>
    <mergeCell ref="Q162:T162"/>
    <mergeCell ref="U162:X162"/>
    <mergeCell ref="Y162:AB162"/>
    <mergeCell ref="AC162:AF162"/>
    <mergeCell ref="AG162:AJ162"/>
    <mergeCell ref="AK162:AN162"/>
    <mergeCell ref="AO162:AR162"/>
    <mergeCell ref="AS162:AV162"/>
    <mergeCell ref="AG157:AJ157"/>
    <mergeCell ref="AK157:AN157"/>
    <mergeCell ref="AO157:AR157"/>
    <mergeCell ref="AU220:AW220"/>
    <mergeCell ref="AX220:AZ220"/>
    <mergeCell ref="AX221:AZ221"/>
    <mergeCell ref="B161:D161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K161:AN161"/>
    <mergeCell ref="AO161:AR161"/>
    <mergeCell ref="AS161:AV161"/>
    <mergeCell ref="AW161:AZ161"/>
    <mergeCell ref="B221:H221"/>
    <mergeCell ref="I221:J221"/>
    <mergeCell ref="K221:L221"/>
    <mergeCell ref="O221:P221"/>
    <mergeCell ref="M221:N221"/>
    <mergeCell ref="Q221:S221"/>
    <mergeCell ref="T221:V221"/>
    <mergeCell ref="W221:Y221"/>
    <mergeCell ref="Z221:AB221"/>
    <mergeCell ref="AC221:AE221"/>
    <mergeCell ref="AF221:AH221"/>
    <mergeCell ref="AI221:AK221"/>
    <mergeCell ref="AL221:AN221"/>
    <mergeCell ref="AO221:AQ221"/>
    <mergeCell ref="AR221:AT221"/>
    <mergeCell ref="AU221:AW221"/>
    <mergeCell ref="AW162:AZ162"/>
    <mergeCell ref="B159:D159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K159:AN159"/>
    <mergeCell ref="AO159:AR159"/>
    <mergeCell ref="AS159:AV159"/>
    <mergeCell ref="AW159:AZ159"/>
    <mergeCell ref="B160:D160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K160:AN160"/>
    <mergeCell ref="AO160:AR160"/>
    <mergeCell ref="AS160:AV160"/>
    <mergeCell ref="AW160:AZ160"/>
    <mergeCell ref="AS157:AV157"/>
    <mergeCell ref="AW157:AZ157"/>
    <mergeCell ref="B158:D158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K158:AN158"/>
    <mergeCell ref="AO158:AR158"/>
    <mergeCell ref="AS158:AV158"/>
    <mergeCell ref="AW158:AZ158"/>
    <mergeCell ref="B155:D155"/>
    <mergeCell ref="E155:H155"/>
    <mergeCell ref="I155:L155"/>
    <mergeCell ref="M155:P155"/>
    <mergeCell ref="Q155:T155"/>
    <mergeCell ref="U155:X155"/>
    <mergeCell ref="Y155:AB155"/>
    <mergeCell ref="AC155:AF155"/>
    <mergeCell ref="AG155:AJ155"/>
    <mergeCell ref="AK155:AN155"/>
    <mergeCell ref="AO155:AR155"/>
    <mergeCell ref="AS155:AV155"/>
    <mergeCell ref="AW155:AZ155"/>
    <mergeCell ref="B156:D156"/>
    <mergeCell ref="E156:H156"/>
    <mergeCell ref="I156:L156"/>
    <mergeCell ref="M156:P156"/>
    <mergeCell ref="AW153:AZ153"/>
    <mergeCell ref="B154:D154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K154:AN154"/>
    <mergeCell ref="AO154:AR154"/>
    <mergeCell ref="AS154:AV154"/>
    <mergeCell ref="AW154:AZ154"/>
    <mergeCell ref="AS84:AV84"/>
    <mergeCell ref="AO84:AR84"/>
    <mergeCell ref="AK84:AN84"/>
    <mergeCell ref="AG84:AJ84"/>
    <mergeCell ref="AC84:AF84"/>
    <mergeCell ref="AA84:AB84"/>
    <mergeCell ref="Y84:Z84"/>
    <mergeCell ref="W84:X84"/>
    <mergeCell ref="U84:V84"/>
    <mergeCell ref="S84:T84"/>
    <mergeCell ref="B153:D153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K153:AN153"/>
    <mergeCell ref="AO153:AR153"/>
    <mergeCell ref="AS153:AV153"/>
    <mergeCell ref="M141:P141"/>
    <mergeCell ref="M142:P142"/>
    <mergeCell ref="M143:P143"/>
    <mergeCell ref="M144:P144"/>
    <mergeCell ref="M145:P145"/>
    <mergeCell ref="M146:P146"/>
    <mergeCell ref="M147:P147"/>
    <mergeCell ref="M148:P148"/>
    <mergeCell ref="E147:H147"/>
    <mergeCell ref="B83:D83"/>
    <mergeCell ref="E83:F83"/>
    <mergeCell ref="G83:H83"/>
    <mergeCell ref="I83:J83"/>
    <mergeCell ref="K83:L83"/>
    <mergeCell ref="M83:N83"/>
    <mergeCell ref="O83:P83"/>
    <mergeCell ref="Q83:R83"/>
    <mergeCell ref="Q84:R84"/>
    <mergeCell ref="O84:P84"/>
    <mergeCell ref="M84:N84"/>
    <mergeCell ref="K84:L84"/>
    <mergeCell ref="I84:J84"/>
    <mergeCell ref="G84:H84"/>
    <mergeCell ref="E84:F84"/>
    <mergeCell ref="B84:D84"/>
    <mergeCell ref="B143:D143"/>
    <mergeCell ref="B144:D144"/>
    <mergeCell ref="B145:D145"/>
    <mergeCell ref="B146:D146"/>
    <mergeCell ref="B147:D147"/>
    <mergeCell ref="B148:D148"/>
    <mergeCell ref="E141:H141"/>
    <mergeCell ref="E142:H142"/>
    <mergeCell ref="E143:H143"/>
    <mergeCell ref="E144:H144"/>
    <mergeCell ref="E145:H145"/>
    <mergeCell ref="E146:H146"/>
    <mergeCell ref="E148:H148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39:L139"/>
    <mergeCell ref="M121:P121"/>
    <mergeCell ref="M122:P122"/>
    <mergeCell ref="M123:P123"/>
    <mergeCell ref="M124:P124"/>
    <mergeCell ref="M125:P125"/>
    <mergeCell ref="M126:P126"/>
    <mergeCell ref="M127:P127"/>
    <mergeCell ref="M128:P128"/>
    <mergeCell ref="M129:P129"/>
    <mergeCell ref="M130:P130"/>
    <mergeCell ref="M131:P131"/>
    <mergeCell ref="M132:P132"/>
    <mergeCell ref="M133:P133"/>
    <mergeCell ref="M134:P134"/>
    <mergeCell ref="M135:P135"/>
    <mergeCell ref="M136:P136"/>
    <mergeCell ref="M139:P139"/>
    <mergeCell ref="B72:D72"/>
    <mergeCell ref="E72:F72"/>
    <mergeCell ref="B120:D120"/>
    <mergeCell ref="E114:H114"/>
    <mergeCell ref="E115:H115"/>
    <mergeCell ref="K75:L75"/>
    <mergeCell ref="E95:F95"/>
    <mergeCell ref="G95:H95"/>
    <mergeCell ref="I92:J92"/>
    <mergeCell ref="B98:D98"/>
    <mergeCell ref="B94:D94"/>
    <mergeCell ref="B92:D92"/>
    <mergeCell ref="B93:D93"/>
    <mergeCell ref="B95:D95"/>
    <mergeCell ref="B89:D89"/>
    <mergeCell ref="E89:F89"/>
    <mergeCell ref="G89:H89"/>
    <mergeCell ref="B88:D88"/>
    <mergeCell ref="K72:L72"/>
    <mergeCell ref="G72:H72"/>
    <mergeCell ref="I113:L113"/>
    <mergeCell ref="I114:L114"/>
    <mergeCell ref="I115:L115"/>
    <mergeCell ref="I87:J87"/>
    <mergeCell ref="K87:L87"/>
    <mergeCell ref="I88:J88"/>
    <mergeCell ref="K88:L88"/>
    <mergeCell ref="I89:J89"/>
    <mergeCell ref="K89:L89"/>
    <mergeCell ref="I72:J72"/>
    <mergeCell ref="K92:L92"/>
    <mergeCell ref="E92:F92"/>
    <mergeCell ref="B130:D130"/>
    <mergeCell ref="B131:D131"/>
    <mergeCell ref="B132:D132"/>
    <mergeCell ref="B133:D133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B128:D128"/>
    <mergeCell ref="B129:D129"/>
    <mergeCell ref="B121:D121"/>
    <mergeCell ref="B122:D122"/>
    <mergeCell ref="B123:D123"/>
    <mergeCell ref="B124:D124"/>
    <mergeCell ref="B125:D125"/>
    <mergeCell ref="B126:D126"/>
    <mergeCell ref="B127:D127"/>
    <mergeCell ref="AO71:AR71"/>
    <mergeCell ref="AS71:AV71"/>
    <mergeCell ref="AW71:AZ71"/>
    <mergeCell ref="AS72:AV72"/>
    <mergeCell ref="AW72:AZ72"/>
    <mergeCell ref="AK72:AN72"/>
    <mergeCell ref="AO72:AR72"/>
    <mergeCell ref="AG72:AJ72"/>
    <mergeCell ref="AC72:AF72"/>
    <mergeCell ref="AA72:AB72"/>
    <mergeCell ref="Y72:Z72"/>
    <mergeCell ref="W72:X72"/>
    <mergeCell ref="U72:V72"/>
    <mergeCell ref="S72:T72"/>
    <mergeCell ref="Q72:R72"/>
    <mergeCell ref="O72:P72"/>
    <mergeCell ref="M72:N72"/>
    <mergeCell ref="AX208:AZ208"/>
    <mergeCell ref="AU208:AW208"/>
    <mergeCell ref="AO208:AQ208"/>
    <mergeCell ref="AR208:AT208"/>
    <mergeCell ref="AL208:AN208"/>
    <mergeCell ref="AI208:AK208"/>
    <mergeCell ref="AF208:AH208"/>
    <mergeCell ref="AC208:AE208"/>
    <mergeCell ref="Z208:AB208"/>
    <mergeCell ref="W208:Y208"/>
    <mergeCell ref="T208:V208"/>
    <mergeCell ref="Q208:S208"/>
    <mergeCell ref="O208:P208"/>
    <mergeCell ref="M208:N208"/>
    <mergeCell ref="K208:L208"/>
    <mergeCell ref="I208:J208"/>
    <mergeCell ref="B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F71"/>
    <mergeCell ref="AG71:AJ71"/>
    <mergeCell ref="AK71:AN71"/>
    <mergeCell ref="AL207:AN207"/>
    <mergeCell ref="AO207:AQ207"/>
    <mergeCell ref="AR207:AT207"/>
    <mergeCell ref="B208:H208"/>
    <mergeCell ref="AU207:AW207"/>
    <mergeCell ref="I214:J214"/>
    <mergeCell ref="I215:J215"/>
    <mergeCell ref="K214:L214"/>
    <mergeCell ref="K215:L215"/>
    <mergeCell ref="M214:N214"/>
    <mergeCell ref="M215:N215"/>
    <mergeCell ref="B214:H214"/>
    <mergeCell ref="B215:H215"/>
    <mergeCell ref="O214:P214"/>
    <mergeCell ref="O215:P215"/>
    <mergeCell ref="Q214:S214"/>
    <mergeCell ref="Q215:S215"/>
    <mergeCell ref="T214:V214"/>
    <mergeCell ref="T215:V215"/>
    <mergeCell ref="W214:Y214"/>
    <mergeCell ref="W215:Y215"/>
    <mergeCell ref="AC215:AE215"/>
    <mergeCell ref="AF214:AH214"/>
    <mergeCell ref="AF215:AH215"/>
    <mergeCell ref="AI214:AK214"/>
    <mergeCell ref="AI215:AK215"/>
    <mergeCell ref="AU215:AW215"/>
    <mergeCell ref="AR209:AT209"/>
    <mergeCell ref="AU209:AW209"/>
    <mergeCell ref="AU196:AW196"/>
    <mergeCell ref="AX196:AZ196"/>
    <mergeCell ref="AX207:AZ207"/>
    <mergeCell ref="Q194:S194"/>
    <mergeCell ref="T194:V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AU194:AW194"/>
    <mergeCell ref="AX194:AZ194"/>
    <mergeCell ref="AX205:AZ205"/>
    <mergeCell ref="Q206:S206"/>
    <mergeCell ref="T206:V206"/>
    <mergeCell ref="W206:Y206"/>
    <mergeCell ref="Z206:AB206"/>
    <mergeCell ref="AC206:AE206"/>
    <mergeCell ref="AF206:AH206"/>
    <mergeCell ref="AI206:AK206"/>
    <mergeCell ref="AL206:AN206"/>
    <mergeCell ref="AO206:AQ206"/>
    <mergeCell ref="AR206:AT206"/>
    <mergeCell ref="AU206:AW206"/>
    <mergeCell ref="AX206:AZ206"/>
    <mergeCell ref="AX202:AZ202"/>
    <mergeCell ref="AX204:AZ204"/>
    <mergeCell ref="AF201:AH201"/>
    <mergeCell ref="AI201:AK201"/>
    <mergeCell ref="AA70:AB70"/>
    <mergeCell ref="Y75:Z75"/>
    <mergeCell ref="AA75:AB75"/>
    <mergeCell ref="AA95:AB95"/>
    <mergeCell ref="Y96:Z96"/>
    <mergeCell ref="AA96:AB96"/>
    <mergeCell ref="AA98:AB98"/>
    <mergeCell ref="Y99:Z99"/>
    <mergeCell ref="AA99:AB99"/>
    <mergeCell ref="Y100:Z100"/>
    <mergeCell ref="AA100:AB100"/>
    <mergeCell ref="AA86:AB86"/>
    <mergeCell ref="Y87:Z87"/>
    <mergeCell ref="AA87:AB87"/>
    <mergeCell ref="Y88:Z88"/>
    <mergeCell ref="AA88:AB88"/>
    <mergeCell ref="Y89:Z89"/>
    <mergeCell ref="AA89:AB89"/>
    <mergeCell ref="Y92:Z92"/>
    <mergeCell ref="AA92:AB92"/>
    <mergeCell ref="Y98:Z98"/>
    <mergeCell ref="Y83:Z83"/>
    <mergeCell ref="AA83:AB83"/>
    <mergeCell ref="AA78:AB78"/>
    <mergeCell ref="AA79:AB79"/>
    <mergeCell ref="AA73:AB73"/>
    <mergeCell ref="AA46:AB46"/>
    <mergeCell ref="Y47:Z47"/>
    <mergeCell ref="AA47:AB47"/>
    <mergeCell ref="Y48:Z48"/>
    <mergeCell ref="AA48:AB48"/>
    <mergeCell ref="AA61:AB61"/>
    <mergeCell ref="Y62:Z62"/>
    <mergeCell ref="AA62:AB62"/>
    <mergeCell ref="Y63:Z63"/>
    <mergeCell ref="AA63:AB63"/>
    <mergeCell ref="Y64:Z64"/>
    <mergeCell ref="AA64:AB64"/>
    <mergeCell ref="Y65:Z65"/>
    <mergeCell ref="AA65:AB65"/>
    <mergeCell ref="AA55:AB55"/>
    <mergeCell ref="Y56:Z56"/>
    <mergeCell ref="AA56:AB56"/>
    <mergeCell ref="Y57:Z57"/>
    <mergeCell ref="AA57:AB57"/>
    <mergeCell ref="Y58:Z58"/>
    <mergeCell ref="AA58:AB58"/>
    <mergeCell ref="Y59:Z59"/>
    <mergeCell ref="AA59:AB59"/>
    <mergeCell ref="Y46:Z46"/>
    <mergeCell ref="Y49:Z49"/>
    <mergeCell ref="Y50:Z50"/>
    <mergeCell ref="Y54:Z54"/>
    <mergeCell ref="Y55:Z55"/>
    <mergeCell ref="W89:X89"/>
    <mergeCell ref="Y68:Z68"/>
    <mergeCell ref="U68:V68"/>
    <mergeCell ref="W68:X68"/>
    <mergeCell ref="U69:V69"/>
    <mergeCell ref="W69:X69"/>
    <mergeCell ref="U70:V70"/>
    <mergeCell ref="W70:X70"/>
    <mergeCell ref="U75:V75"/>
    <mergeCell ref="W75:X75"/>
    <mergeCell ref="U83:V83"/>
    <mergeCell ref="W83:X83"/>
    <mergeCell ref="Y78:Z78"/>
    <mergeCell ref="Y79:Z79"/>
    <mergeCell ref="W95:X95"/>
    <mergeCell ref="U92:V92"/>
    <mergeCell ref="W92:X92"/>
    <mergeCell ref="U77:V77"/>
    <mergeCell ref="Y69:Z69"/>
    <mergeCell ref="Y70:Z70"/>
    <mergeCell ref="U46:V46"/>
    <mergeCell ref="W46:X46"/>
    <mergeCell ref="U47:V47"/>
    <mergeCell ref="W47:X47"/>
    <mergeCell ref="U48:V48"/>
    <mergeCell ref="W48:X48"/>
    <mergeCell ref="U49:V49"/>
    <mergeCell ref="W49:X49"/>
    <mergeCell ref="U50:V50"/>
    <mergeCell ref="W50:X50"/>
    <mergeCell ref="U51:V51"/>
    <mergeCell ref="W51:X51"/>
    <mergeCell ref="U52:V52"/>
    <mergeCell ref="W52:X52"/>
    <mergeCell ref="S78:T78"/>
    <mergeCell ref="Y67:Z67"/>
    <mergeCell ref="Y76:Z76"/>
    <mergeCell ref="Y77:Z77"/>
    <mergeCell ref="Y60:Z60"/>
    <mergeCell ref="Y61:Z61"/>
    <mergeCell ref="O94:P94"/>
    <mergeCell ref="Q93:R93"/>
    <mergeCell ref="S93:T93"/>
    <mergeCell ref="M89:N89"/>
    <mergeCell ref="O95:P95"/>
    <mergeCell ref="M49:N49"/>
    <mergeCell ref="M50:N50"/>
    <mergeCell ref="M54:N54"/>
    <mergeCell ref="M55:N55"/>
    <mergeCell ref="M60:N60"/>
    <mergeCell ref="M61:N61"/>
    <mergeCell ref="M51:N51"/>
    <mergeCell ref="M52:N52"/>
    <mergeCell ref="Q46:R46"/>
    <mergeCell ref="S46:T46"/>
    <mergeCell ref="Q47:R47"/>
    <mergeCell ref="S47:T47"/>
    <mergeCell ref="Q48:R48"/>
    <mergeCell ref="S48:T48"/>
    <mergeCell ref="Q49:R49"/>
    <mergeCell ref="S49:T49"/>
    <mergeCell ref="Q50:R50"/>
    <mergeCell ref="S50:T50"/>
    <mergeCell ref="Q51:R51"/>
    <mergeCell ref="S51:T51"/>
    <mergeCell ref="Q52:R52"/>
    <mergeCell ref="S52:T52"/>
    <mergeCell ref="Q53:R53"/>
    <mergeCell ref="S53:T53"/>
    <mergeCell ref="O92:P92"/>
    <mergeCell ref="Q92:R92"/>
    <mergeCell ref="S92:T92"/>
    <mergeCell ref="O67:P67"/>
    <mergeCell ref="M68:N68"/>
    <mergeCell ref="O68:P68"/>
    <mergeCell ref="M69:N69"/>
    <mergeCell ref="O69:P69"/>
    <mergeCell ref="M70:N70"/>
    <mergeCell ref="M75:N75"/>
    <mergeCell ref="M92:N92"/>
    <mergeCell ref="M93:N93"/>
    <mergeCell ref="Q69:R69"/>
    <mergeCell ref="S69:T69"/>
    <mergeCell ref="Q70:R70"/>
    <mergeCell ref="S70:T70"/>
    <mergeCell ref="Q75:R75"/>
    <mergeCell ref="S75:T75"/>
    <mergeCell ref="S83:T83"/>
    <mergeCell ref="O93:P93"/>
    <mergeCell ref="Q87:R87"/>
    <mergeCell ref="S87:T87"/>
    <mergeCell ref="Q88:R88"/>
    <mergeCell ref="O70:P70"/>
    <mergeCell ref="O75:P75"/>
    <mergeCell ref="S88:T88"/>
    <mergeCell ref="Q67:R67"/>
    <mergeCell ref="Q68:R68"/>
    <mergeCell ref="S68:T68"/>
    <mergeCell ref="O46:P46"/>
    <mergeCell ref="M48:N48"/>
    <mergeCell ref="O48:P48"/>
    <mergeCell ref="M47:N47"/>
    <mergeCell ref="O47:P47"/>
    <mergeCell ref="O61:P61"/>
    <mergeCell ref="M62:N62"/>
    <mergeCell ref="O62:P62"/>
    <mergeCell ref="M63:N63"/>
    <mergeCell ref="O63:P63"/>
    <mergeCell ref="M64:N64"/>
    <mergeCell ref="O64:P64"/>
    <mergeCell ref="M65:N65"/>
    <mergeCell ref="O65:P65"/>
    <mergeCell ref="O55:P55"/>
    <mergeCell ref="M56:N56"/>
    <mergeCell ref="O56:P56"/>
    <mergeCell ref="M57:N57"/>
    <mergeCell ref="O57:P57"/>
    <mergeCell ref="M59:N59"/>
    <mergeCell ref="M46:N46"/>
    <mergeCell ref="O59:P59"/>
    <mergeCell ref="E46:F46"/>
    <mergeCell ref="G46:H46"/>
    <mergeCell ref="E48:F48"/>
    <mergeCell ref="G48:H48"/>
    <mergeCell ref="E47:F47"/>
    <mergeCell ref="G47:H47"/>
    <mergeCell ref="K61:L61"/>
    <mergeCell ref="I62:J62"/>
    <mergeCell ref="K62:L62"/>
    <mergeCell ref="I63:J63"/>
    <mergeCell ref="K63:L63"/>
    <mergeCell ref="I64:J64"/>
    <mergeCell ref="K64:L64"/>
    <mergeCell ref="I65:J65"/>
    <mergeCell ref="K65:L65"/>
    <mergeCell ref="K47:L47"/>
    <mergeCell ref="I48:J48"/>
    <mergeCell ref="K48:L48"/>
    <mergeCell ref="K50:L50"/>
    <mergeCell ref="I51:J51"/>
    <mergeCell ref="K51:L51"/>
    <mergeCell ref="I52:J52"/>
    <mergeCell ref="K52:L52"/>
    <mergeCell ref="I53:J53"/>
    <mergeCell ref="K53:L53"/>
    <mergeCell ref="G92:H92"/>
    <mergeCell ref="K86:L86"/>
    <mergeCell ref="AC101:AF101"/>
    <mergeCell ref="AG101:AJ101"/>
    <mergeCell ref="AK101:AN101"/>
    <mergeCell ref="AO101:AR101"/>
    <mergeCell ref="AS101:AV101"/>
    <mergeCell ref="AC95:AF95"/>
    <mergeCell ref="AG95:AJ95"/>
    <mergeCell ref="AK95:AN95"/>
    <mergeCell ref="AO95:AR95"/>
    <mergeCell ref="AS95:AV95"/>
    <mergeCell ref="O89:P89"/>
    <mergeCell ref="Q89:R89"/>
    <mergeCell ref="S89:T89"/>
    <mergeCell ref="AK87:AN87"/>
    <mergeCell ref="AO87:AR87"/>
    <mergeCell ref="AS87:AV87"/>
    <mergeCell ref="I86:J86"/>
    <mergeCell ref="AS91:AV91"/>
    <mergeCell ref="I96:J96"/>
    <mergeCell ref="K96:L96"/>
    <mergeCell ref="I99:J99"/>
    <mergeCell ref="K99:L99"/>
    <mergeCell ref="S100:T100"/>
    <mergeCell ref="Q94:R94"/>
    <mergeCell ref="S94:T94"/>
    <mergeCell ref="Q95:R95"/>
    <mergeCell ref="S95:T95"/>
    <mergeCell ref="AC98:AF98"/>
    <mergeCell ref="AG98:AJ98"/>
    <mergeCell ref="AK98:AN98"/>
    <mergeCell ref="AS70:AV70"/>
    <mergeCell ref="I46:J46"/>
    <mergeCell ref="K46:L46"/>
    <mergeCell ref="AW101:AZ101"/>
    <mergeCell ref="AC102:AF102"/>
    <mergeCell ref="AG102:AJ102"/>
    <mergeCell ref="AK102:AN102"/>
    <mergeCell ref="AO102:AR102"/>
    <mergeCell ref="AS102:AV102"/>
    <mergeCell ref="AW102:AZ102"/>
    <mergeCell ref="AC96:AF96"/>
    <mergeCell ref="AG96:AJ96"/>
    <mergeCell ref="AK96:AN96"/>
    <mergeCell ref="AO96:AR96"/>
    <mergeCell ref="AS96:AV96"/>
    <mergeCell ref="AW96:AZ96"/>
    <mergeCell ref="AW93:AZ93"/>
    <mergeCell ref="I95:J95"/>
    <mergeCell ref="K95:L95"/>
    <mergeCell ref="AW87:AZ87"/>
    <mergeCell ref="AC82:AF82"/>
    <mergeCell ref="AG82:AJ82"/>
    <mergeCell ref="U82:V82"/>
    <mergeCell ref="W82:X82"/>
    <mergeCell ref="AA82:AB82"/>
    <mergeCell ref="AS80:AV80"/>
    <mergeCell ref="AW80:AZ80"/>
    <mergeCell ref="AW70:AZ70"/>
    <mergeCell ref="I68:J68"/>
    <mergeCell ref="K68:L68"/>
    <mergeCell ref="I69:J69"/>
    <mergeCell ref="K69:L69"/>
    <mergeCell ref="AO66:AR66"/>
    <mergeCell ref="AW98:AZ98"/>
    <mergeCell ref="B96:D96"/>
    <mergeCell ref="AC100:AF100"/>
    <mergeCell ref="AG100:AJ100"/>
    <mergeCell ref="AK100:AN100"/>
    <mergeCell ref="AO100:AR100"/>
    <mergeCell ref="AS100:AV100"/>
    <mergeCell ref="AW100:AZ100"/>
    <mergeCell ref="AA102:AB102"/>
    <mergeCell ref="O102:P102"/>
    <mergeCell ref="Q102:R102"/>
    <mergeCell ref="S102:T102"/>
    <mergeCell ref="U102:V102"/>
    <mergeCell ref="AK99:AN99"/>
    <mergeCell ref="AO99:AR99"/>
    <mergeCell ref="AS99:AV99"/>
    <mergeCell ref="AW99:AZ99"/>
    <mergeCell ref="E99:F99"/>
    <mergeCell ref="O98:P98"/>
    <mergeCell ref="Q98:R98"/>
    <mergeCell ref="S98:T98"/>
    <mergeCell ref="U98:V98"/>
    <mergeCell ref="W98:X98"/>
    <mergeCell ref="E96:F96"/>
    <mergeCell ref="G96:H96"/>
    <mergeCell ref="W102:X102"/>
    <mergeCell ref="B99:D99"/>
    <mergeCell ref="B102:D102"/>
    <mergeCell ref="E102:F102"/>
    <mergeCell ref="G102:H102"/>
    <mergeCell ref="AK70:AN70"/>
    <mergeCell ref="K102:L102"/>
    <mergeCell ref="AC94:AF94"/>
    <mergeCell ref="AG94:AJ94"/>
    <mergeCell ref="AK94:AN94"/>
    <mergeCell ref="AO94:AR94"/>
    <mergeCell ref="AS94:AV94"/>
    <mergeCell ref="AW94:AZ94"/>
    <mergeCell ref="I93:J93"/>
    <mergeCell ref="K93:L93"/>
    <mergeCell ref="I94:J94"/>
    <mergeCell ref="K94:L94"/>
    <mergeCell ref="U93:V93"/>
    <mergeCell ref="W93:X93"/>
    <mergeCell ref="U94:V94"/>
    <mergeCell ref="W94:X94"/>
    <mergeCell ref="AA93:AB93"/>
    <mergeCell ref="AA94:AB94"/>
    <mergeCell ref="AO98:AR98"/>
    <mergeCell ref="AS98:AV98"/>
    <mergeCell ref="M94:N94"/>
    <mergeCell ref="M95:N95"/>
    <mergeCell ref="M96:N96"/>
    <mergeCell ref="U96:V96"/>
    <mergeCell ref="W96:X96"/>
    <mergeCell ref="U99:V99"/>
    <mergeCell ref="W99:X99"/>
    <mergeCell ref="U100:V100"/>
    <mergeCell ref="W100:X100"/>
    <mergeCell ref="Y93:Z93"/>
    <mergeCell ref="Y94:Z94"/>
    <mergeCell ref="Y95:Z95"/>
    <mergeCell ref="U95:V95"/>
    <mergeCell ref="G93:H93"/>
    <mergeCell ref="E94:F94"/>
    <mergeCell ref="G94:H94"/>
    <mergeCell ref="AK89:AN89"/>
    <mergeCell ref="AO89:AR89"/>
    <mergeCell ref="AS89:AV89"/>
    <mergeCell ref="AW89:AZ89"/>
    <mergeCell ref="AG116:AJ116"/>
    <mergeCell ref="AC116:AF116"/>
    <mergeCell ref="Y116:AB116"/>
    <mergeCell ref="U116:X116"/>
    <mergeCell ref="Q116:T116"/>
    <mergeCell ref="AC92:AF92"/>
    <mergeCell ref="AG92:AJ92"/>
    <mergeCell ref="AK92:AN92"/>
    <mergeCell ref="AO92:AR92"/>
    <mergeCell ref="AS92:AV92"/>
    <mergeCell ref="AW92:AZ92"/>
    <mergeCell ref="AC93:AF93"/>
    <mergeCell ref="AG93:AJ93"/>
    <mergeCell ref="AK93:AN93"/>
    <mergeCell ref="AO93:AR93"/>
    <mergeCell ref="AS93:AV93"/>
    <mergeCell ref="AC89:AF89"/>
    <mergeCell ref="AG89:AJ89"/>
    <mergeCell ref="AW95:AZ95"/>
    <mergeCell ref="AC99:AF99"/>
    <mergeCell ref="AG99:AJ99"/>
    <mergeCell ref="AW108:AZ108"/>
    <mergeCell ref="AG108:AJ108"/>
    <mergeCell ref="AK108:AN108"/>
    <mergeCell ref="I102:J102"/>
    <mergeCell ref="Y102:Z102"/>
    <mergeCell ref="AA91:AB91"/>
    <mergeCell ref="AC91:AF91"/>
    <mergeCell ref="AC88:AF88"/>
    <mergeCell ref="AG88:AJ88"/>
    <mergeCell ref="AK88:AN88"/>
    <mergeCell ref="AO88:AR88"/>
    <mergeCell ref="AS88:AV88"/>
    <mergeCell ref="AW88:AZ88"/>
    <mergeCell ref="E87:F87"/>
    <mergeCell ref="G87:H87"/>
    <mergeCell ref="E88:F88"/>
    <mergeCell ref="G88:H88"/>
    <mergeCell ref="B87:D87"/>
    <mergeCell ref="AC87:AF87"/>
    <mergeCell ref="AG87:AJ87"/>
    <mergeCell ref="M102:N102"/>
    <mergeCell ref="U101:V101"/>
    <mergeCell ref="W101:X101"/>
    <mergeCell ref="Y101:Z101"/>
    <mergeCell ref="AA101:AB101"/>
    <mergeCell ref="B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B100:D100"/>
    <mergeCell ref="E93:F93"/>
    <mergeCell ref="AS82:AV82"/>
    <mergeCell ref="AW82:AZ82"/>
    <mergeCell ref="B86:D86"/>
    <mergeCell ref="AC86:AF86"/>
    <mergeCell ref="AG86:AJ86"/>
    <mergeCell ref="AK86:AN86"/>
    <mergeCell ref="AO86:AR86"/>
    <mergeCell ref="AS86:AV86"/>
    <mergeCell ref="AW86:AZ86"/>
    <mergeCell ref="E82:F82"/>
    <mergeCell ref="G82:H82"/>
    <mergeCell ref="E86:F86"/>
    <mergeCell ref="G86:H86"/>
    <mergeCell ref="I82:J82"/>
    <mergeCell ref="K82:L82"/>
    <mergeCell ref="B82:D82"/>
    <mergeCell ref="AC83:AF83"/>
    <mergeCell ref="AW84:AZ84"/>
    <mergeCell ref="Y82:Z82"/>
    <mergeCell ref="Y86:Z86"/>
    <mergeCell ref="U86:V86"/>
    <mergeCell ref="W86:X86"/>
    <mergeCell ref="S82:T82"/>
    <mergeCell ref="Q86:R86"/>
    <mergeCell ref="S86:T86"/>
    <mergeCell ref="AS83:AV83"/>
    <mergeCell ref="Q82:R82"/>
    <mergeCell ref="M82:N82"/>
    <mergeCell ref="O82:P82"/>
    <mergeCell ref="M86:N86"/>
    <mergeCell ref="O86:P86"/>
    <mergeCell ref="B80:D80"/>
    <mergeCell ref="AC80:AF80"/>
    <mergeCell ref="AG80:AJ80"/>
    <mergeCell ref="Q80:R80"/>
    <mergeCell ref="S80:T80"/>
    <mergeCell ref="Y80:Z80"/>
    <mergeCell ref="AA80:AB80"/>
    <mergeCell ref="Y81:Z81"/>
    <mergeCell ref="U80:V80"/>
    <mergeCell ref="W80:X80"/>
    <mergeCell ref="U81:V81"/>
    <mergeCell ref="W81:X81"/>
    <mergeCell ref="AA81:AB81"/>
    <mergeCell ref="M80:N80"/>
    <mergeCell ref="M81:N81"/>
    <mergeCell ref="Q81:R81"/>
    <mergeCell ref="S81:T81"/>
    <mergeCell ref="O81:P81"/>
    <mergeCell ref="B81:D81"/>
    <mergeCell ref="AC81:AF81"/>
    <mergeCell ref="AG81:AJ81"/>
    <mergeCell ref="B79:D79"/>
    <mergeCell ref="AC79:AF79"/>
    <mergeCell ref="E79:F79"/>
    <mergeCell ref="G79:H79"/>
    <mergeCell ref="I79:J79"/>
    <mergeCell ref="B78:D78"/>
    <mergeCell ref="AC78:AF78"/>
    <mergeCell ref="E78:F78"/>
    <mergeCell ref="G78:H78"/>
    <mergeCell ref="I78:J78"/>
    <mergeCell ref="K78:L78"/>
    <mergeCell ref="O78:P78"/>
    <mergeCell ref="Q78:R78"/>
    <mergeCell ref="B75:D75"/>
    <mergeCell ref="AC75:AF75"/>
    <mergeCell ref="AG75:AJ75"/>
    <mergeCell ref="AK75:AN75"/>
    <mergeCell ref="K77:L77"/>
    <mergeCell ref="O76:P76"/>
    <mergeCell ref="O77:P77"/>
    <mergeCell ref="Q76:R76"/>
    <mergeCell ref="S76:T76"/>
    <mergeCell ref="Q77:R77"/>
    <mergeCell ref="S77:T77"/>
    <mergeCell ref="U76:V76"/>
    <mergeCell ref="AA77:AB77"/>
    <mergeCell ref="AC76:AF76"/>
    <mergeCell ref="W76:X76"/>
    <mergeCell ref="AA76:AB76"/>
    <mergeCell ref="M76:N76"/>
    <mergeCell ref="M77:N77"/>
    <mergeCell ref="W77:X77"/>
    <mergeCell ref="AO75:AR75"/>
    <mergeCell ref="B76:D76"/>
    <mergeCell ref="B77:D77"/>
    <mergeCell ref="M78:N78"/>
    <mergeCell ref="M79:N79"/>
    <mergeCell ref="U78:V78"/>
    <mergeCell ref="W78:X78"/>
    <mergeCell ref="U79:V79"/>
    <mergeCell ref="W79:X79"/>
    <mergeCell ref="I75:J75"/>
    <mergeCell ref="AS75:AV75"/>
    <mergeCell ref="AW75:AZ75"/>
    <mergeCell ref="E70:F70"/>
    <mergeCell ref="G70:H70"/>
    <mergeCell ref="E75:F75"/>
    <mergeCell ref="G75:H75"/>
    <mergeCell ref="B70:D70"/>
    <mergeCell ref="AC70:AF70"/>
    <mergeCell ref="AG70:AJ70"/>
    <mergeCell ref="B74:D74"/>
    <mergeCell ref="E74:F74"/>
    <mergeCell ref="G74:H74"/>
    <mergeCell ref="I74:J74"/>
    <mergeCell ref="AO70:AR70"/>
    <mergeCell ref="AS76:AV76"/>
    <mergeCell ref="AW76:AZ76"/>
    <mergeCell ref="AG77:AJ77"/>
    <mergeCell ref="AK77:AN77"/>
    <mergeCell ref="AO77:AR77"/>
    <mergeCell ref="AS77:AV77"/>
    <mergeCell ref="AW77:AZ77"/>
    <mergeCell ref="AK78:AN78"/>
    <mergeCell ref="AO68:AR68"/>
    <mergeCell ref="AS68:AV68"/>
    <mergeCell ref="AW68:AZ68"/>
    <mergeCell ref="B69:D69"/>
    <mergeCell ref="AC69:AF69"/>
    <mergeCell ref="AG69:AJ69"/>
    <mergeCell ref="AK69:AN69"/>
    <mergeCell ref="AO69:AR69"/>
    <mergeCell ref="AS69:AV69"/>
    <mergeCell ref="AW69:AZ69"/>
    <mergeCell ref="E68:F68"/>
    <mergeCell ref="G68:H68"/>
    <mergeCell ref="E69:F69"/>
    <mergeCell ref="G69:H69"/>
    <mergeCell ref="B68:D68"/>
    <mergeCell ref="AC68:AF68"/>
    <mergeCell ref="AG68:AJ68"/>
    <mergeCell ref="AA68:AB68"/>
    <mergeCell ref="AA69:AB69"/>
    <mergeCell ref="AS66:AV66"/>
    <mergeCell ref="AW66:AZ66"/>
    <mergeCell ref="B67:D67"/>
    <mergeCell ref="AC67:AF67"/>
    <mergeCell ref="AG67:AJ67"/>
    <mergeCell ref="AK67:AN67"/>
    <mergeCell ref="AO67:AR67"/>
    <mergeCell ref="AS67:AV67"/>
    <mergeCell ref="AW67:AZ67"/>
    <mergeCell ref="E66:F66"/>
    <mergeCell ref="G66:H66"/>
    <mergeCell ref="E67:F67"/>
    <mergeCell ref="G67:H67"/>
    <mergeCell ref="I66:J66"/>
    <mergeCell ref="K66:L66"/>
    <mergeCell ref="I67:J67"/>
    <mergeCell ref="B66:D66"/>
    <mergeCell ref="AC66:AF66"/>
    <mergeCell ref="AG66:AJ66"/>
    <mergeCell ref="O66:P66"/>
    <mergeCell ref="Q66:R66"/>
    <mergeCell ref="S66:T66"/>
    <mergeCell ref="U66:V66"/>
    <mergeCell ref="W66:X66"/>
    <mergeCell ref="AA66:AB66"/>
    <mergeCell ref="S67:T67"/>
    <mergeCell ref="U67:V67"/>
    <mergeCell ref="W67:X67"/>
    <mergeCell ref="AA67:AB67"/>
    <mergeCell ref="M66:N66"/>
    <mergeCell ref="M67:N67"/>
    <mergeCell ref="Y66:Z66"/>
    <mergeCell ref="AO64:AR64"/>
    <mergeCell ref="AS64:AV64"/>
    <mergeCell ref="AW64:AZ64"/>
    <mergeCell ref="B65:D65"/>
    <mergeCell ref="AC65:AF65"/>
    <mergeCell ref="AG65:AJ65"/>
    <mergeCell ref="AK65:AN65"/>
    <mergeCell ref="AO65:AR65"/>
    <mergeCell ref="AS65:AV65"/>
    <mergeCell ref="AW65:AZ65"/>
    <mergeCell ref="E64:F64"/>
    <mergeCell ref="G64:H64"/>
    <mergeCell ref="E65:F65"/>
    <mergeCell ref="G65:H65"/>
    <mergeCell ref="B64:D64"/>
    <mergeCell ref="AC64:AF64"/>
    <mergeCell ref="AG64:AJ64"/>
    <mergeCell ref="Q64:R64"/>
    <mergeCell ref="S64:T64"/>
    <mergeCell ref="Q65:R65"/>
    <mergeCell ref="S65:T65"/>
    <mergeCell ref="U64:V64"/>
    <mergeCell ref="W64:X64"/>
    <mergeCell ref="U65:V65"/>
    <mergeCell ref="W65:X65"/>
    <mergeCell ref="AO62:AR62"/>
    <mergeCell ref="AS62:AV62"/>
    <mergeCell ref="AW62:AZ62"/>
    <mergeCell ref="B63:D63"/>
    <mergeCell ref="AC63:AF63"/>
    <mergeCell ref="AG63:AJ63"/>
    <mergeCell ref="AK63:AN63"/>
    <mergeCell ref="AO63:AR63"/>
    <mergeCell ref="AS63:AV63"/>
    <mergeCell ref="AW63:AZ63"/>
    <mergeCell ref="E62:F62"/>
    <mergeCell ref="G62:H62"/>
    <mergeCell ref="E63:F63"/>
    <mergeCell ref="G63:H63"/>
    <mergeCell ref="B62:D62"/>
    <mergeCell ref="AC62:AF62"/>
    <mergeCell ref="AG62:AJ62"/>
    <mergeCell ref="Q62:R62"/>
    <mergeCell ref="S62:T62"/>
    <mergeCell ref="Q63:R63"/>
    <mergeCell ref="S63:T63"/>
    <mergeCell ref="U62:V62"/>
    <mergeCell ref="W62:X62"/>
    <mergeCell ref="U63:V63"/>
    <mergeCell ref="W63:X63"/>
    <mergeCell ref="AO60:AR60"/>
    <mergeCell ref="AS60:AV60"/>
    <mergeCell ref="AW60:AZ60"/>
    <mergeCell ref="B61:D61"/>
    <mergeCell ref="AC61:AF61"/>
    <mergeCell ref="AG61:AJ61"/>
    <mergeCell ref="AK61:AN61"/>
    <mergeCell ref="AO61:AR61"/>
    <mergeCell ref="AS61:AV61"/>
    <mergeCell ref="AW61:AZ61"/>
    <mergeCell ref="E60:F60"/>
    <mergeCell ref="G60:H60"/>
    <mergeCell ref="E61:F61"/>
    <mergeCell ref="G61:H61"/>
    <mergeCell ref="I60:J60"/>
    <mergeCell ref="K60:L60"/>
    <mergeCell ref="I61:J61"/>
    <mergeCell ref="B60:D60"/>
    <mergeCell ref="AC60:AF60"/>
    <mergeCell ref="AG60:AJ60"/>
    <mergeCell ref="O60:P60"/>
    <mergeCell ref="Q60:R60"/>
    <mergeCell ref="S60:T60"/>
    <mergeCell ref="U60:V60"/>
    <mergeCell ref="W60:X60"/>
    <mergeCell ref="AA60:AB60"/>
    <mergeCell ref="Q61:R61"/>
    <mergeCell ref="S61:T61"/>
    <mergeCell ref="U61:V61"/>
    <mergeCell ref="W61:X61"/>
    <mergeCell ref="AO58:AR58"/>
    <mergeCell ref="AS58:AV58"/>
    <mergeCell ref="AW58:AZ58"/>
    <mergeCell ref="B59:D59"/>
    <mergeCell ref="AC59:AF59"/>
    <mergeCell ref="AG59:AJ59"/>
    <mergeCell ref="AK59:AN59"/>
    <mergeCell ref="AO59:AR59"/>
    <mergeCell ref="AS59:AV59"/>
    <mergeCell ref="AW59:AZ59"/>
    <mergeCell ref="E58:F58"/>
    <mergeCell ref="G58:H58"/>
    <mergeCell ref="E59:F59"/>
    <mergeCell ref="G59:H59"/>
    <mergeCell ref="B58:D58"/>
    <mergeCell ref="AC58:AF58"/>
    <mergeCell ref="AG58:AJ58"/>
    <mergeCell ref="Q58:R58"/>
    <mergeCell ref="S58:T58"/>
    <mergeCell ref="Q59:R59"/>
    <mergeCell ref="S59:T59"/>
    <mergeCell ref="U58:V58"/>
    <mergeCell ref="W58:X58"/>
    <mergeCell ref="U59:V59"/>
    <mergeCell ref="W59:X59"/>
    <mergeCell ref="K59:L59"/>
    <mergeCell ref="I58:J58"/>
    <mergeCell ref="K58:L58"/>
    <mergeCell ref="I59:J59"/>
    <mergeCell ref="M58:N58"/>
    <mergeCell ref="O58:P58"/>
    <mergeCell ref="AO56:AR56"/>
    <mergeCell ref="AS56:AV56"/>
    <mergeCell ref="AW56:AZ56"/>
    <mergeCell ref="B57:D57"/>
    <mergeCell ref="AC57:AF57"/>
    <mergeCell ref="AG57:AJ57"/>
    <mergeCell ref="AK57:AN57"/>
    <mergeCell ref="AO57:AR57"/>
    <mergeCell ref="AS57:AV57"/>
    <mergeCell ref="AW57:AZ57"/>
    <mergeCell ref="E56:F56"/>
    <mergeCell ref="G56:H56"/>
    <mergeCell ref="E57:F57"/>
    <mergeCell ref="G57:H57"/>
    <mergeCell ref="B56:D56"/>
    <mergeCell ref="AC56:AF56"/>
    <mergeCell ref="AG56:AJ56"/>
    <mergeCell ref="Q56:R56"/>
    <mergeCell ref="S56:T56"/>
    <mergeCell ref="Q57:R57"/>
    <mergeCell ref="S57:T57"/>
    <mergeCell ref="U56:V56"/>
    <mergeCell ref="W56:X56"/>
    <mergeCell ref="U57:V57"/>
    <mergeCell ref="W57:X57"/>
    <mergeCell ref="I56:J56"/>
    <mergeCell ref="K56:L56"/>
    <mergeCell ref="I57:J57"/>
    <mergeCell ref="K57:L57"/>
    <mergeCell ref="AO54:AR54"/>
    <mergeCell ref="AS54:AV54"/>
    <mergeCell ref="AW54:AZ54"/>
    <mergeCell ref="B55:D55"/>
    <mergeCell ref="AC55:AF55"/>
    <mergeCell ref="AG55:AJ55"/>
    <mergeCell ref="AK55:AN55"/>
    <mergeCell ref="AO55:AR55"/>
    <mergeCell ref="AS55:AV55"/>
    <mergeCell ref="AW55:AZ55"/>
    <mergeCell ref="E54:F54"/>
    <mergeCell ref="G54:H54"/>
    <mergeCell ref="E55:F55"/>
    <mergeCell ref="G55:H55"/>
    <mergeCell ref="I54:J54"/>
    <mergeCell ref="K54:L54"/>
    <mergeCell ref="I55:J55"/>
    <mergeCell ref="B54:D54"/>
    <mergeCell ref="AC54:AF54"/>
    <mergeCell ref="AG54:AJ54"/>
    <mergeCell ref="O54:P54"/>
    <mergeCell ref="Q54:R54"/>
    <mergeCell ref="S54:T54"/>
    <mergeCell ref="U54:V54"/>
    <mergeCell ref="W54:X54"/>
    <mergeCell ref="AA54:AB54"/>
    <mergeCell ref="Q55:R55"/>
    <mergeCell ref="S55:T55"/>
    <mergeCell ref="U55:V55"/>
    <mergeCell ref="W55:X55"/>
    <mergeCell ref="K55:L55"/>
    <mergeCell ref="B53:D53"/>
    <mergeCell ref="AC53:AF53"/>
    <mergeCell ref="AG53:AJ53"/>
    <mergeCell ref="AK53:AN53"/>
    <mergeCell ref="AO53:AR53"/>
    <mergeCell ref="AS53:AV53"/>
    <mergeCell ref="AW53:AZ53"/>
    <mergeCell ref="E53:F53"/>
    <mergeCell ref="G53:H53"/>
    <mergeCell ref="U53:V53"/>
    <mergeCell ref="W53:X53"/>
    <mergeCell ref="M53:N53"/>
    <mergeCell ref="O53:P53"/>
    <mergeCell ref="Y53:Z53"/>
    <mergeCell ref="AA53:AB53"/>
    <mergeCell ref="AK51:AN51"/>
    <mergeCell ref="AO51:AR51"/>
    <mergeCell ref="AS51:AV51"/>
    <mergeCell ref="AW51:AZ51"/>
    <mergeCell ref="B52:D52"/>
    <mergeCell ref="AC52:AF52"/>
    <mergeCell ref="AG52:AJ52"/>
    <mergeCell ref="AK52:AN52"/>
    <mergeCell ref="AO52:AR52"/>
    <mergeCell ref="AS52:AV52"/>
    <mergeCell ref="AW52:AZ52"/>
    <mergeCell ref="E51:F51"/>
    <mergeCell ref="G51:H51"/>
    <mergeCell ref="E52:F52"/>
    <mergeCell ref="G52:H52"/>
    <mergeCell ref="B51:D51"/>
    <mergeCell ref="AC51:AF51"/>
    <mergeCell ref="AO49:AR49"/>
    <mergeCell ref="AS49:AV49"/>
    <mergeCell ref="AW49:AZ49"/>
    <mergeCell ref="B50:D50"/>
    <mergeCell ref="AC50:AF50"/>
    <mergeCell ref="AG50:AJ50"/>
    <mergeCell ref="AK50:AN50"/>
    <mergeCell ref="AO50:AR50"/>
    <mergeCell ref="AS50:AV50"/>
    <mergeCell ref="AW50:AZ50"/>
    <mergeCell ref="E49:F49"/>
    <mergeCell ref="G49:H49"/>
    <mergeCell ref="E50:F50"/>
    <mergeCell ref="G50:H50"/>
    <mergeCell ref="I49:J49"/>
    <mergeCell ref="K49:L49"/>
    <mergeCell ref="I50:J50"/>
    <mergeCell ref="B49:D49"/>
    <mergeCell ref="AC49:AF49"/>
    <mergeCell ref="AG49:AJ49"/>
    <mergeCell ref="O49:P49"/>
    <mergeCell ref="AA49:AB49"/>
    <mergeCell ref="O50:P50"/>
    <mergeCell ref="AA50:AB50"/>
    <mergeCell ref="AO47:AR47"/>
    <mergeCell ref="AS47:AV47"/>
    <mergeCell ref="AW47:AZ47"/>
    <mergeCell ref="B48:D48"/>
    <mergeCell ref="AC48:AF48"/>
    <mergeCell ref="AG48:AJ48"/>
    <mergeCell ref="AK48:AN48"/>
    <mergeCell ref="AO48:AR48"/>
    <mergeCell ref="AS48:AV48"/>
    <mergeCell ref="AW48:AZ48"/>
    <mergeCell ref="B47:D47"/>
    <mergeCell ref="AC47:AF47"/>
    <mergeCell ref="AG47:AJ47"/>
    <mergeCell ref="I47:J47"/>
    <mergeCell ref="AK152:AN152"/>
    <mergeCell ref="AO152:AR152"/>
    <mergeCell ref="AS152:AV152"/>
    <mergeCell ref="AW152:AZ152"/>
    <mergeCell ref="E150:H150"/>
    <mergeCell ref="I150:L150"/>
    <mergeCell ref="M150:P150"/>
    <mergeCell ref="Q150:T150"/>
    <mergeCell ref="U150:X150"/>
    <mergeCell ref="Y150:AB150"/>
    <mergeCell ref="AC150:AF150"/>
    <mergeCell ref="AG150:AJ150"/>
    <mergeCell ref="AK140:AN140"/>
    <mergeCell ref="AO140:AR140"/>
    <mergeCell ref="AS140:AV140"/>
    <mergeCell ref="AW140:AZ140"/>
    <mergeCell ref="B149:D149"/>
    <mergeCell ref="AG51:AJ51"/>
    <mergeCell ref="B46:D46"/>
    <mergeCell ref="AC46:AF46"/>
    <mergeCell ref="AG46:AJ46"/>
    <mergeCell ref="AK46:AN46"/>
    <mergeCell ref="AO46:AR46"/>
    <mergeCell ref="AS46:AV46"/>
    <mergeCell ref="AW46:AZ46"/>
    <mergeCell ref="B152:D152"/>
    <mergeCell ref="E152:H152"/>
    <mergeCell ref="I152:L152"/>
    <mergeCell ref="M152:P152"/>
    <mergeCell ref="Q152:T152"/>
    <mergeCell ref="U152:X152"/>
    <mergeCell ref="Y152:AB152"/>
    <mergeCell ref="AC152:AF152"/>
    <mergeCell ref="AG152:AJ152"/>
    <mergeCell ref="AK150:AN150"/>
    <mergeCell ref="AO150:AR150"/>
    <mergeCell ref="AS150:AV150"/>
    <mergeCell ref="AW150:AZ150"/>
    <mergeCell ref="B151:D151"/>
    <mergeCell ref="E151:H151"/>
    <mergeCell ref="I151:L151"/>
    <mergeCell ref="M151:P151"/>
    <mergeCell ref="Q151:T151"/>
    <mergeCell ref="U151:X151"/>
    <mergeCell ref="Y151:AB151"/>
    <mergeCell ref="AK151:AN151"/>
    <mergeCell ref="AO151:AR151"/>
    <mergeCell ref="AS151:AV151"/>
    <mergeCell ref="AW151:AZ151"/>
    <mergeCell ref="B150:D150"/>
    <mergeCell ref="AO149:AR149"/>
    <mergeCell ref="AS149:AV149"/>
    <mergeCell ref="AW149:AZ149"/>
    <mergeCell ref="B141:D141"/>
    <mergeCell ref="B142:D142"/>
    <mergeCell ref="AK119:AN119"/>
    <mergeCell ref="AO119:AR119"/>
    <mergeCell ref="AS119:AV119"/>
    <mergeCell ref="AW119:AZ119"/>
    <mergeCell ref="B140:D140"/>
    <mergeCell ref="E140:H140"/>
    <mergeCell ref="I140:L140"/>
    <mergeCell ref="M140:P140"/>
    <mergeCell ref="Q140:T140"/>
    <mergeCell ref="U140:X140"/>
    <mergeCell ref="Y140:AB140"/>
    <mergeCell ref="AC140:AF140"/>
    <mergeCell ref="AG140:AJ140"/>
    <mergeCell ref="AK139:AN139"/>
    <mergeCell ref="AO139:AR139"/>
    <mergeCell ref="AS139:AV139"/>
    <mergeCell ref="AW139:AZ139"/>
    <mergeCell ref="B139:D139"/>
    <mergeCell ref="E119:H119"/>
    <mergeCell ref="I119:L119"/>
    <mergeCell ref="M119:P119"/>
    <mergeCell ref="I127:L127"/>
    <mergeCell ref="I128:L128"/>
    <mergeCell ref="I129:L129"/>
    <mergeCell ref="I130:L130"/>
    <mergeCell ref="I131:L131"/>
    <mergeCell ref="I132:L132"/>
    <mergeCell ref="AI217:AK217"/>
    <mergeCell ref="AC211:AE211"/>
    <mergeCell ref="AF211:AH211"/>
    <mergeCell ref="AI211:AK211"/>
    <mergeCell ref="B206:H206"/>
    <mergeCell ref="I206:J206"/>
    <mergeCell ref="K206:L206"/>
    <mergeCell ref="M206:N206"/>
    <mergeCell ref="O206:P206"/>
    <mergeCell ref="Z213:AB213"/>
    <mergeCell ref="E149:H149"/>
    <mergeCell ref="I149:L149"/>
    <mergeCell ref="M149:P149"/>
    <mergeCell ref="Q149:T149"/>
    <mergeCell ref="U149:X149"/>
    <mergeCell ref="Y149:AB149"/>
    <mergeCell ref="AC149:AF149"/>
    <mergeCell ref="AG149:AJ149"/>
    <mergeCell ref="AK149:AN149"/>
    <mergeCell ref="B196:H196"/>
    <mergeCell ref="I196:J196"/>
    <mergeCell ref="K196:L196"/>
    <mergeCell ref="M196:N196"/>
    <mergeCell ref="O196:P196"/>
    <mergeCell ref="Q196:S196"/>
    <mergeCell ref="T196:V196"/>
    <mergeCell ref="W196:Y196"/>
    <mergeCell ref="Z196:AB196"/>
    <mergeCell ref="AC196:AE196"/>
    <mergeCell ref="AF196:AH196"/>
    <mergeCell ref="AI196:AK196"/>
    <mergeCell ref="AL196:AN196"/>
    <mergeCell ref="B134:D134"/>
    <mergeCell ref="B135:D135"/>
    <mergeCell ref="B136:D136"/>
    <mergeCell ref="I120:L120"/>
    <mergeCell ref="M120:P120"/>
    <mergeCell ref="E134:H134"/>
    <mergeCell ref="B217:H217"/>
    <mergeCell ref="I217:J217"/>
    <mergeCell ref="K217:L217"/>
    <mergeCell ref="M217:N217"/>
    <mergeCell ref="O217:P217"/>
    <mergeCell ref="Q217:S217"/>
    <mergeCell ref="T217:V217"/>
    <mergeCell ref="W217:Y217"/>
    <mergeCell ref="Z217:AB217"/>
    <mergeCell ref="AC217:AE217"/>
    <mergeCell ref="AF217:AH217"/>
    <mergeCell ref="B207:H207"/>
    <mergeCell ref="I207:J207"/>
    <mergeCell ref="K207:L207"/>
    <mergeCell ref="M207:N207"/>
    <mergeCell ref="O207:P207"/>
    <mergeCell ref="Q207:S207"/>
    <mergeCell ref="T207:V207"/>
    <mergeCell ref="W207:Y207"/>
    <mergeCell ref="Z207:AB207"/>
    <mergeCell ref="AC207:AE207"/>
    <mergeCell ref="AF207:AH207"/>
    <mergeCell ref="I133:L133"/>
    <mergeCell ref="I134:L134"/>
    <mergeCell ref="I135:L135"/>
    <mergeCell ref="I136:L136"/>
    <mergeCell ref="E135:H135"/>
    <mergeCell ref="E136:H136"/>
    <mergeCell ref="I121:L121"/>
    <mergeCell ref="I122:L122"/>
    <mergeCell ref="I123:L123"/>
    <mergeCell ref="I124:L124"/>
    <mergeCell ref="I125:L125"/>
    <mergeCell ref="I126:L126"/>
    <mergeCell ref="Z214:AB214"/>
    <mergeCell ref="Z215:AB215"/>
    <mergeCell ref="AC214:AE214"/>
    <mergeCell ref="I210:N210"/>
    <mergeCell ref="I211:J211"/>
    <mergeCell ref="K211:L211"/>
    <mergeCell ref="M211:N211"/>
    <mergeCell ref="O211:P211"/>
    <mergeCell ref="Q211:S211"/>
    <mergeCell ref="T211:V211"/>
    <mergeCell ref="W211:Y211"/>
    <mergeCell ref="Z211:AB211"/>
    <mergeCell ref="Q139:T139"/>
    <mergeCell ref="U139:X139"/>
    <mergeCell ref="Y139:AB139"/>
    <mergeCell ref="AC139:AF139"/>
    <mergeCell ref="T213:V213"/>
    <mergeCell ref="W213:Y213"/>
    <mergeCell ref="B205:H205"/>
    <mergeCell ref="I205:J205"/>
    <mergeCell ref="K205:L205"/>
    <mergeCell ref="Q205:S205"/>
    <mergeCell ref="T205:V205"/>
    <mergeCell ref="W205:Y205"/>
    <mergeCell ref="AG139:AJ139"/>
    <mergeCell ref="AI207:AK207"/>
    <mergeCell ref="E139:H139"/>
    <mergeCell ref="I223:N223"/>
    <mergeCell ref="O223:P223"/>
    <mergeCell ref="Q223:S223"/>
    <mergeCell ref="T223:V223"/>
    <mergeCell ref="W223:Y223"/>
    <mergeCell ref="Z223:AB223"/>
    <mergeCell ref="AC223:AE223"/>
    <mergeCell ref="AF223:AH223"/>
    <mergeCell ref="AI223:AK223"/>
    <mergeCell ref="AL223:AN223"/>
    <mergeCell ref="AO223:AQ223"/>
    <mergeCell ref="AR223:AT223"/>
    <mergeCell ref="AU223:AW223"/>
    <mergeCell ref="AX223:AZ223"/>
    <mergeCell ref="B222:H222"/>
    <mergeCell ref="I222:J222"/>
    <mergeCell ref="K222:L222"/>
    <mergeCell ref="M222:N222"/>
    <mergeCell ref="O222:P222"/>
    <mergeCell ref="Q222:S222"/>
    <mergeCell ref="T222:V222"/>
    <mergeCell ref="W222:Y222"/>
    <mergeCell ref="Z222:AB222"/>
    <mergeCell ref="AC222:AE222"/>
    <mergeCell ref="AF222:AH222"/>
    <mergeCell ref="AI222:AK222"/>
    <mergeCell ref="AL222:AN222"/>
    <mergeCell ref="AO222:AQ222"/>
    <mergeCell ref="AR222:AT222"/>
    <mergeCell ref="AW116:AZ116"/>
    <mergeCell ref="AC219:AE219"/>
    <mergeCell ref="AF219:AH219"/>
    <mergeCell ref="AI219:AK219"/>
    <mergeCell ref="AL219:AN219"/>
    <mergeCell ref="AO219:AQ219"/>
    <mergeCell ref="AR219:AT219"/>
    <mergeCell ref="AU219:AW219"/>
    <mergeCell ref="AX219:AZ219"/>
    <mergeCell ref="I219:J219"/>
    <mergeCell ref="K219:L219"/>
    <mergeCell ref="M219:N219"/>
    <mergeCell ref="O219:P219"/>
    <mergeCell ref="Q219:S219"/>
    <mergeCell ref="T219:V219"/>
    <mergeCell ref="W219:Y219"/>
    <mergeCell ref="Z219:AB219"/>
    <mergeCell ref="AL216:AN216"/>
    <mergeCell ref="AL218:AN218"/>
    <mergeCell ref="AO218:AQ218"/>
    <mergeCell ref="AR218:AT218"/>
    <mergeCell ref="AU218:AW218"/>
    <mergeCell ref="AX218:AZ218"/>
    <mergeCell ref="I218:N218"/>
    <mergeCell ref="O218:P218"/>
    <mergeCell ref="Q218:S218"/>
    <mergeCell ref="T218:V218"/>
    <mergeCell ref="W218:Y218"/>
    <mergeCell ref="Z218:AB218"/>
    <mergeCell ref="AC218:AE218"/>
    <mergeCell ref="AF218:AH218"/>
    <mergeCell ref="AI218:AK218"/>
    <mergeCell ref="AU222:AW222"/>
    <mergeCell ref="AX222:AZ222"/>
    <mergeCell ref="B219:H219"/>
    <mergeCell ref="AC213:AE213"/>
    <mergeCell ref="AF213:AH213"/>
    <mergeCell ref="AI213:AK213"/>
    <mergeCell ref="AL213:AN213"/>
    <mergeCell ref="AO213:AQ213"/>
    <mergeCell ref="AR213:AT213"/>
    <mergeCell ref="AU213:AW213"/>
    <mergeCell ref="AX213:AZ213"/>
    <mergeCell ref="AL217:AN217"/>
    <mergeCell ref="AO217:AQ217"/>
    <mergeCell ref="AR217:AT217"/>
    <mergeCell ref="AU217:AW217"/>
    <mergeCell ref="AX217:AZ217"/>
    <mergeCell ref="I216:N216"/>
    <mergeCell ref="O216:P216"/>
    <mergeCell ref="Q216:S216"/>
    <mergeCell ref="T216:V216"/>
    <mergeCell ref="W216:Y216"/>
    <mergeCell ref="Z216:AB216"/>
    <mergeCell ref="AC216:AE216"/>
    <mergeCell ref="AF216:AH216"/>
    <mergeCell ref="AI216:AK216"/>
    <mergeCell ref="AO216:AQ216"/>
    <mergeCell ref="AR216:AT216"/>
    <mergeCell ref="AU216:AW216"/>
    <mergeCell ref="AX216:AZ216"/>
    <mergeCell ref="AR214:AT214"/>
    <mergeCell ref="AR215:AT215"/>
    <mergeCell ref="AU214:AW214"/>
    <mergeCell ref="AX214:AZ214"/>
    <mergeCell ref="AX215:AZ215"/>
    <mergeCell ref="AL211:AN211"/>
    <mergeCell ref="AO211:AQ211"/>
    <mergeCell ref="AL212:AN212"/>
    <mergeCell ref="AO212:AQ212"/>
    <mergeCell ref="AL214:AN214"/>
    <mergeCell ref="AL215:AN215"/>
    <mergeCell ref="AO214:AQ214"/>
    <mergeCell ref="AO215:AQ215"/>
    <mergeCell ref="AR211:AT211"/>
    <mergeCell ref="B211:H211"/>
    <mergeCell ref="AU211:AW211"/>
    <mergeCell ref="AX211:AZ211"/>
    <mergeCell ref="I212:N212"/>
    <mergeCell ref="O212:P212"/>
    <mergeCell ref="Q212:S212"/>
    <mergeCell ref="T212:V212"/>
    <mergeCell ref="W212:Y212"/>
    <mergeCell ref="Z212:AB212"/>
    <mergeCell ref="AC212:AE212"/>
    <mergeCell ref="AF212:AH212"/>
    <mergeCell ref="AI212:AK212"/>
    <mergeCell ref="AR212:AT212"/>
    <mergeCell ref="AU212:AW212"/>
    <mergeCell ref="AX212:AZ212"/>
    <mergeCell ref="B213:H213"/>
    <mergeCell ref="I213:J213"/>
    <mergeCell ref="K213:L213"/>
    <mergeCell ref="M213:N213"/>
    <mergeCell ref="O213:P213"/>
    <mergeCell ref="Q213:S213"/>
    <mergeCell ref="AX209:AZ209"/>
    <mergeCell ref="O210:P210"/>
    <mergeCell ref="Q210:S210"/>
    <mergeCell ref="T210:V210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AU210:AW210"/>
    <mergeCell ref="AX210:AZ210"/>
    <mergeCell ref="B209:H209"/>
    <mergeCell ref="I209:J209"/>
    <mergeCell ref="K209:L209"/>
    <mergeCell ref="M209:N209"/>
    <mergeCell ref="O209:P209"/>
    <mergeCell ref="Q209:S209"/>
    <mergeCell ref="T209:V209"/>
    <mergeCell ref="W209:Y209"/>
    <mergeCell ref="Z209:AB209"/>
    <mergeCell ref="AC209:AE209"/>
    <mergeCell ref="AF209:AH209"/>
    <mergeCell ref="AI209:AK209"/>
    <mergeCell ref="AL209:AN209"/>
    <mergeCell ref="AO209:AQ209"/>
    <mergeCell ref="Z205:AB205"/>
    <mergeCell ref="AC205:AE205"/>
    <mergeCell ref="AF205:AH205"/>
    <mergeCell ref="AI205:AK205"/>
    <mergeCell ref="AL205:AN205"/>
    <mergeCell ref="AO205:AQ205"/>
    <mergeCell ref="AR205:AT205"/>
    <mergeCell ref="AU205:AW205"/>
    <mergeCell ref="B204:H204"/>
    <mergeCell ref="I204:J204"/>
    <mergeCell ref="K204:L204"/>
    <mergeCell ref="M204:N204"/>
    <mergeCell ref="O204:P204"/>
    <mergeCell ref="Q204:S204"/>
    <mergeCell ref="T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AU204:AW204"/>
    <mergeCell ref="M205:N205"/>
    <mergeCell ref="O205:P205"/>
    <mergeCell ref="B203:H203"/>
    <mergeCell ref="I203:J203"/>
    <mergeCell ref="K203:L203"/>
    <mergeCell ref="M203:N203"/>
    <mergeCell ref="O203:P203"/>
    <mergeCell ref="Q203:S203"/>
    <mergeCell ref="T203:V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AU203:AW203"/>
    <mergeCell ref="AX203:AZ203"/>
    <mergeCell ref="AR201:AT201"/>
    <mergeCell ref="AU201:AW201"/>
    <mergeCell ref="AX201:AZ201"/>
    <mergeCell ref="B202:H202"/>
    <mergeCell ref="I202:J202"/>
    <mergeCell ref="K202:L202"/>
    <mergeCell ref="M202:N202"/>
    <mergeCell ref="O202:P202"/>
    <mergeCell ref="Q202:S202"/>
    <mergeCell ref="T202:V202"/>
    <mergeCell ref="W202:Y202"/>
    <mergeCell ref="Z202:AB202"/>
    <mergeCell ref="AC202:AE202"/>
    <mergeCell ref="AF202:AH202"/>
    <mergeCell ref="AI202:AK202"/>
    <mergeCell ref="AL202:AN202"/>
    <mergeCell ref="AO202:AQ202"/>
    <mergeCell ref="AR202:AT202"/>
    <mergeCell ref="AU202:AW202"/>
    <mergeCell ref="B201:H201"/>
    <mergeCell ref="I201:J201"/>
    <mergeCell ref="K201:L201"/>
    <mergeCell ref="M201:N201"/>
    <mergeCell ref="O201:P201"/>
    <mergeCell ref="Q201:S201"/>
    <mergeCell ref="T201:V201"/>
    <mergeCell ref="W201:Y201"/>
    <mergeCell ref="Z201:AB201"/>
    <mergeCell ref="AC201:AE201"/>
    <mergeCell ref="AL201:AN201"/>
    <mergeCell ref="AO201:AQ201"/>
    <mergeCell ref="AC195:AE195"/>
    <mergeCell ref="AF195:AH195"/>
    <mergeCell ref="AI195:AK195"/>
    <mergeCell ref="AL195:AN195"/>
    <mergeCell ref="AO195:AQ195"/>
    <mergeCell ref="AR195:AT195"/>
    <mergeCell ref="AU195:AW195"/>
    <mergeCell ref="AX195:AZ195"/>
    <mergeCell ref="I200:N200"/>
    <mergeCell ref="O200:P200"/>
    <mergeCell ref="Q200:S200"/>
    <mergeCell ref="T200:V200"/>
    <mergeCell ref="W200:Y200"/>
    <mergeCell ref="Z200:AB200"/>
    <mergeCell ref="AC200:AE200"/>
    <mergeCell ref="AF200:AH200"/>
    <mergeCell ref="AI200:AK200"/>
    <mergeCell ref="AL200:AN200"/>
    <mergeCell ref="AO200:AQ200"/>
    <mergeCell ref="AR200:AT200"/>
    <mergeCell ref="AU200:AW200"/>
    <mergeCell ref="AX200:AZ200"/>
    <mergeCell ref="AC199:AE199"/>
    <mergeCell ref="AF199:AH199"/>
    <mergeCell ref="AI199:AK199"/>
    <mergeCell ref="AL199:AN199"/>
    <mergeCell ref="AO199:AQ199"/>
    <mergeCell ref="AR199:AT199"/>
    <mergeCell ref="AU199:AW199"/>
    <mergeCell ref="AX199:AZ199"/>
    <mergeCell ref="AO196:AQ196"/>
    <mergeCell ref="AR196:AT196"/>
    <mergeCell ref="B195:H195"/>
    <mergeCell ref="I195:J195"/>
    <mergeCell ref="K195:L195"/>
    <mergeCell ref="M195:N195"/>
    <mergeCell ref="O195:P195"/>
    <mergeCell ref="Q195:S195"/>
    <mergeCell ref="T195:V195"/>
    <mergeCell ref="W195:Y195"/>
    <mergeCell ref="Z195:AB195"/>
    <mergeCell ref="AX191:AZ191"/>
    <mergeCell ref="B192:H192"/>
    <mergeCell ref="I192:J192"/>
    <mergeCell ref="K192:L192"/>
    <mergeCell ref="M192:N192"/>
    <mergeCell ref="O192:P192"/>
    <mergeCell ref="Q192:S192"/>
    <mergeCell ref="T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AU192:AW192"/>
    <mergeCell ref="AX192:AZ192"/>
    <mergeCell ref="B194:H194"/>
    <mergeCell ref="I194:J194"/>
    <mergeCell ref="K194:L194"/>
    <mergeCell ref="M194:N194"/>
    <mergeCell ref="O194:P194"/>
    <mergeCell ref="B191:H191"/>
    <mergeCell ref="I191:J191"/>
    <mergeCell ref="K191:L191"/>
    <mergeCell ref="M191:N191"/>
    <mergeCell ref="O191:P191"/>
    <mergeCell ref="Q191:S191"/>
    <mergeCell ref="T191:V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AU191:AW191"/>
    <mergeCell ref="B190:H190"/>
    <mergeCell ref="I190:J190"/>
    <mergeCell ref="K190:L190"/>
    <mergeCell ref="M190:N190"/>
    <mergeCell ref="O190:P190"/>
    <mergeCell ref="Q190:S190"/>
    <mergeCell ref="T190:V190"/>
    <mergeCell ref="W190:Y190"/>
    <mergeCell ref="O189:P189"/>
    <mergeCell ref="Q189:S189"/>
    <mergeCell ref="T189:V189"/>
    <mergeCell ref="W189:Y189"/>
    <mergeCell ref="Z189:AB189"/>
    <mergeCell ref="AC189:AE189"/>
    <mergeCell ref="AF189:AH189"/>
    <mergeCell ref="AI189:AK189"/>
    <mergeCell ref="AL189:AN189"/>
    <mergeCell ref="AO189:AQ189"/>
    <mergeCell ref="AR189:AT189"/>
    <mergeCell ref="AU189:AW189"/>
    <mergeCell ref="AX189:AZ189"/>
    <mergeCell ref="AC190:AE190"/>
    <mergeCell ref="AF190:AH190"/>
    <mergeCell ref="AI190:AK190"/>
    <mergeCell ref="AL190:AN190"/>
    <mergeCell ref="AO190:AQ190"/>
    <mergeCell ref="AR190:AT190"/>
    <mergeCell ref="AU190:AW190"/>
    <mergeCell ref="AX190:AZ190"/>
    <mergeCell ref="AO185:AQ185"/>
    <mergeCell ref="AX187:AZ187"/>
    <mergeCell ref="B188:H188"/>
    <mergeCell ref="I188:J188"/>
    <mergeCell ref="K188:L188"/>
    <mergeCell ref="M188:N188"/>
    <mergeCell ref="O188:P188"/>
    <mergeCell ref="Q188:S188"/>
    <mergeCell ref="T188:V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AU188:AW188"/>
    <mergeCell ref="B187:H187"/>
    <mergeCell ref="I187:J187"/>
    <mergeCell ref="K187:L187"/>
    <mergeCell ref="M187:N187"/>
    <mergeCell ref="O187:P187"/>
    <mergeCell ref="Q187:S187"/>
    <mergeCell ref="T187:V187"/>
    <mergeCell ref="W187:Y187"/>
    <mergeCell ref="AX188:AZ188"/>
    <mergeCell ref="B185:H185"/>
    <mergeCell ref="I185:J185"/>
    <mergeCell ref="K185:L185"/>
    <mergeCell ref="M185:N185"/>
    <mergeCell ref="O185:P185"/>
    <mergeCell ref="B199:H199"/>
    <mergeCell ref="I199:J199"/>
    <mergeCell ref="K199:L199"/>
    <mergeCell ref="M199:N199"/>
    <mergeCell ref="O199:P199"/>
    <mergeCell ref="Q199:S199"/>
    <mergeCell ref="T199:V199"/>
    <mergeCell ref="W199:Y199"/>
    <mergeCell ref="Z199:AB199"/>
    <mergeCell ref="Z187:AB187"/>
    <mergeCell ref="AR185:AT185"/>
    <mergeCell ref="AU185:AW185"/>
    <mergeCell ref="AC187:AE187"/>
    <mergeCell ref="AF187:AH187"/>
    <mergeCell ref="AI187:AK187"/>
    <mergeCell ref="AL187:AN187"/>
    <mergeCell ref="AO187:AQ187"/>
    <mergeCell ref="AR187:AT187"/>
    <mergeCell ref="AU187:AW187"/>
    <mergeCell ref="Z190:AB190"/>
    <mergeCell ref="B189:H189"/>
    <mergeCell ref="I189:J189"/>
    <mergeCell ref="K189:L189"/>
    <mergeCell ref="M189:N189"/>
    <mergeCell ref="B186:H186"/>
    <mergeCell ref="I186:J186"/>
    <mergeCell ref="K186:L186"/>
    <mergeCell ref="M186:N186"/>
    <mergeCell ref="O186:P186"/>
    <mergeCell ref="Q186:S186"/>
    <mergeCell ref="T186:V186"/>
    <mergeCell ref="W186:Y186"/>
    <mergeCell ref="B184:H184"/>
    <mergeCell ref="I184:J184"/>
    <mergeCell ref="K184:L184"/>
    <mergeCell ref="M184:N184"/>
    <mergeCell ref="O184:P184"/>
    <mergeCell ref="Q184:S184"/>
    <mergeCell ref="T184:V184"/>
    <mergeCell ref="W184:Y184"/>
    <mergeCell ref="Z184:AB184"/>
    <mergeCell ref="AC184:AE184"/>
    <mergeCell ref="AF184:AH184"/>
    <mergeCell ref="AI184:AK184"/>
    <mergeCell ref="Q185:S185"/>
    <mergeCell ref="T185:V185"/>
    <mergeCell ref="W185:Y185"/>
    <mergeCell ref="Z185:AB185"/>
    <mergeCell ref="AC185:AE185"/>
    <mergeCell ref="AF185:AH185"/>
    <mergeCell ref="AI185:AK185"/>
    <mergeCell ref="I193:J193"/>
    <mergeCell ref="K193:L193"/>
    <mergeCell ref="M193:N193"/>
    <mergeCell ref="O193:P193"/>
    <mergeCell ref="Q193:S193"/>
    <mergeCell ref="T193:V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AU193:AW193"/>
    <mergeCell ref="AX193:AZ193"/>
    <mergeCell ref="AX184:AZ184"/>
    <mergeCell ref="AL184:AN184"/>
    <mergeCell ref="AO184:AQ184"/>
    <mergeCell ref="AR184:AT184"/>
    <mergeCell ref="AU184:AW184"/>
    <mergeCell ref="AX185:AZ185"/>
    <mergeCell ref="Z186:AB186"/>
    <mergeCell ref="AC186:AE186"/>
    <mergeCell ref="AF186:AH186"/>
    <mergeCell ref="AI186:AK186"/>
    <mergeCell ref="AL186:AN186"/>
    <mergeCell ref="AO186:AQ186"/>
    <mergeCell ref="AR186:AT186"/>
    <mergeCell ref="AU186:AW186"/>
    <mergeCell ref="AX186:AZ186"/>
    <mergeCell ref="AL185:AN185"/>
    <mergeCell ref="AI181:AK181"/>
    <mergeCell ref="AL181:AN181"/>
    <mergeCell ref="AO181:AQ181"/>
    <mergeCell ref="AR181:AT181"/>
    <mergeCell ref="AU181:AW181"/>
    <mergeCell ref="AX181:AZ181"/>
    <mergeCell ref="Z183:AB183"/>
    <mergeCell ref="AC183:AE183"/>
    <mergeCell ref="AF183:AH183"/>
    <mergeCell ref="AI183:AK183"/>
    <mergeCell ref="AL183:AN183"/>
    <mergeCell ref="AO183:AQ183"/>
    <mergeCell ref="AR183:AT183"/>
    <mergeCell ref="AU183:AW183"/>
    <mergeCell ref="AX182:AZ182"/>
    <mergeCell ref="Z182:AB182"/>
    <mergeCell ref="AC182:AE182"/>
    <mergeCell ref="AF182:AH182"/>
    <mergeCell ref="AI182:AK182"/>
    <mergeCell ref="AL182:AN182"/>
    <mergeCell ref="AO182:AQ182"/>
    <mergeCell ref="AR182:AT182"/>
    <mergeCell ref="AU182:AW182"/>
    <mergeCell ref="AX183:AZ183"/>
    <mergeCell ref="Z173:AB173"/>
    <mergeCell ref="B170:H170"/>
    <mergeCell ref="AC170:AE170"/>
    <mergeCell ref="AC171:AE171"/>
    <mergeCell ref="B174:H174"/>
    <mergeCell ref="B175:H175"/>
    <mergeCell ref="I175:J175"/>
    <mergeCell ref="K175:L175"/>
    <mergeCell ref="M175:N175"/>
    <mergeCell ref="O175:P175"/>
    <mergeCell ref="Q175:S175"/>
    <mergeCell ref="T175:V175"/>
    <mergeCell ref="W175:Y175"/>
    <mergeCell ref="AX180:AZ180"/>
    <mergeCell ref="AF173:AH173"/>
    <mergeCell ref="AI173:AK173"/>
    <mergeCell ref="AL173:AN173"/>
    <mergeCell ref="AO173:AQ173"/>
    <mergeCell ref="AR173:AT173"/>
    <mergeCell ref="AU173:AW173"/>
    <mergeCell ref="AX177:AZ177"/>
    <mergeCell ref="AI174:AK174"/>
    <mergeCell ref="AL174:AN174"/>
    <mergeCell ref="AO174:AQ174"/>
    <mergeCell ref="AR174:AT174"/>
    <mergeCell ref="AU174:AW174"/>
    <mergeCell ref="AX174:AZ174"/>
    <mergeCell ref="Z176:AB176"/>
    <mergeCell ref="AC176:AE176"/>
    <mergeCell ref="AO180:AQ180"/>
    <mergeCell ref="AR180:AT180"/>
    <mergeCell ref="AU180:AW180"/>
    <mergeCell ref="AU169:AW169"/>
    <mergeCell ref="AI170:AK170"/>
    <mergeCell ref="AL170:AN170"/>
    <mergeCell ref="AO170:AQ170"/>
    <mergeCell ref="AR170:AT170"/>
    <mergeCell ref="AU170:AW170"/>
    <mergeCell ref="AX170:AZ170"/>
    <mergeCell ref="I171:N171"/>
    <mergeCell ref="I172:J172"/>
    <mergeCell ref="K172:L172"/>
    <mergeCell ref="M172:N172"/>
    <mergeCell ref="O172:P172"/>
    <mergeCell ref="Q172:S172"/>
    <mergeCell ref="T172:V172"/>
    <mergeCell ref="W172:Y172"/>
    <mergeCell ref="Z172:AB172"/>
    <mergeCell ref="AC173:AE173"/>
    <mergeCell ref="I170:J170"/>
    <mergeCell ref="K170:L170"/>
    <mergeCell ref="M170:N170"/>
    <mergeCell ref="O170:P170"/>
    <mergeCell ref="Q170:S170"/>
    <mergeCell ref="T170:V170"/>
    <mergeCell ref="K173:L173"/>
    <mergeCell ref="M173:N173"/>
    <mergeCell ref="O173:P173"/>
    <mergeCell ref="AX172:AZ172"/>
    <mergeCell ref="AX173:AZ173"/>
    <mergeCell ref="AX171:AZ171"/>
    <mergeCell ref="AF171:AH171"/>
    <mergeCell ref="AI171:AK171"/>
    <mergeCell ref="AL171:AN171"/>
    <mergeCell ref="AV33:AZ33"/>
    <mergeCell ref="AG34:AI34"/>
    <mergeCell ref="AJ34:AM34"/>
    <mergeCell ref="AN34:AQ34"/>
    <mergeCell ref="AR34:AU34"/>
    <mergeCell ref="AV34:AZ34"/>
    <mergeCell ref="W35:AF35"/>
    <mergeCell ref="AG35:AI35"/>
    <mergeCell ref="AJ35:AM35"/>
    <mergeCell ref="AN35:AQ35"/>
    <mergeCell ref="AR35:AU35"/>
    <mergeCell ref="AV35:AZ35"/>
    <mergeCell ref="B33:K35"/>
    <mergeCell ref="L33:O35"/>
    <mergeCell ref="P33:V35"/>
    <mergeCell ref="W33:Y34"/>
    <mergeCell ref="Z33:AF34"/>
    <mergeCell ref="AG33:AI33"/>
    <mergeCell ref="AJ33:AM33"/>
    <mergeCell ref="AN33:AQ33"/>
    <mergeCell ref="AR33:AU33"/>
    <mergeCell ref="Y119:AB119"/>
    <mergeCell ref="AC119:AF119"/>
    <mergeCell ref="AG119:AJ119"/>
    <mergeCell ref="AC151:AF151"/>
    <mergeCell ref="AG151:AJ151"/>
    <mergeCell ref="I179:N179"/>
    <mergeCell ref="O179:P179"/>
    <mergeCell ref="Q179:S179"/>
    <mergeCell ref="T179:V179"/>
    <mergeCell ref="W179:Y179"/>
    <mergeCell ref="Z179:AB179"/>
    <mergeCell ref="AC179:AE179"/>
    <mergeCell ref="D241:E241"/>
    <mergeCell ref="H241:M241"/>
    <mergeCell ref="Q241:R241"/>
    <mergeCell ref="Q183:S183"/>
    <mergeCell ref="T183:V183"/>
    <mergeCell ref="W183:Y183"/>
    <mergeCell ref="I178:J178"/>
    <mergeCell ref="K178:L178"/>
    <mergeCell ref="M178:N178"/>
    <mergeCell ref="O178:P178"/>
    <mergeCell ref="Q178:S178"/>
    <mergeCell ref="T178:V178"/>
    <mergeCell ref="W178:Y178"/>
    <mergeCell ref="T171:V171"/>
    <mergeCell ref="W171:Y171"/>
    <mergeCell ref="Z171:AB171"/>
    <mergeCell ref="I177:N177"/>
    <mergeCell ref="AC175:AE175"/>
    <mergeCell ref="Q173:S173"/>
    <mergeCell ref="T173:V173"/>
    <mergeCell ref="M183:N183"/>
    <mergeCell ref="O183:P183"/>
    <mergeCell ref="B181:H181"/>
    <mergeCell ref="I181:J181"/>
    <mergeCell ref="K181:L181"/>
    <mergeCell ref="D242:E242"/>
    <mergeCell ref="H242:M242"/>
    <mergeCell ref="Q242:R242"/>
    <mergeCell ref="C238:H238"/>
    <mergeCell ref="J238:Y238"/>
    <mergeCell ref="AB238:AN238"/>
    <mergeCell ref="AQ238:AZ238"/>
    <mergeCell ref="C239:H239"/>
    <mergeCell ref="J239:Y239"/>
    <mergeCell ref="AB239:AN239"/>
    <mergeCell ref="AQ239:AZ239"/>
    <mergeCell ref="C235:H235"/>
    <mergeCell ref="J235:Y235"/>
    <mergeCell ref="AB235:AH235"/>
    <mergeCell ref="AK235:AZ235"/>
    <mergeCell ref="C236:H236"/>
    <mergeCell ref="J236:Y236"/>
    <mergeCell ref="AB236:AH236"/>
    <mergeCell ref="AK236:AZ236"/>
    <mergeCell ref="M181:N181"/>
    <mergeCell ref="O181:P181"/>
    <mergeCell ref="W198:Y198"/>
    <mergeCell ref="Z198:AB198"/>
    <mergeCell ref="AC198:AE198"/>
    <mergeCell ref="Z181:AB181"/>
    <mergeCell ref="AC181:AE181"/>
    <mergeCell ref="AF181:AH181"/>
    <mergeCell ref="Z180:AB180"/>
    <mergeCell ref="AX175:AZ175"/>
    <mergeCell ref="AF174:AH174"/>
    <mergeCell ref="Z175:AB175"/>
    <mergeCell ref="AL179:AN179"/>
    <mergeCell ref="AO179:AQ179"/>
    <mergeCell ref="AR179:AT179"/>
    <mergeCell ref="AU179:AW179"/>
    <mergeCell ref="AX179:AZ179"/>
    <mergeCell ref="B228:AZ228"/>
    <mergeCell ref="B229:AZ229"/>
    <mergeCell ref="B230:AZ230"/>
    <mergeCell ref="B231:AZ231"/>
    <mergeCell ref="B232:AZ232"/>
    <mergeCell ref="B233:AZ233"/>
    <mergeCell ref="B224:AZ224"/>
    <mergeCell ref="B225:AZ225"/>
    <mergeCell ref="B226:AZ226"/>
    <mergeCell ref="B227:AZ227"/>
    <mergeCell ref="B180:H180"/>
    <mergeCell ref="I180:J180"/>
    <mergeCell ref="K180:L180"/>
    <mergeCell ref="M180:N180"/>
    <mergeCell ref="O180:P180"/>
    <mergeCell ref="Q180:S180"/>
    <mergeCell ref="T180:V180"/>
    <mergeCell ref="AC180:AE180"/>
    <mergeCell ref="AF180:AH180"/>
    <mergeCell ref="AI180:AK180"/>
    <mergeCell ref="AL180:AN180"/>
    <mergeCell ref="AX198:AZ198"/>
    <mergeCell ref="B183:H183"/>
    <mergeCell ref="AF172:AH172"/>
    <mergeCell ref="AI172:AK172"/>
    <mergeCell ref="AL172:AN172"/>
    <mergeCell ref="AO172:AQ172"/>
    <mergeCell ref="AR172:AT172"/>
    <mergeCell ref="AU172:AW172"/>
    <mergeCell ref="AI177:AK177"/>
    <mergeCell ref="AL177:AN177"/>
    <mergeCell ref="AO177:AQ177"/>
    <mergeCell ref="AR177:AT177"/>
    <mergeCell ref="AU177:AW177"/>
    <mergeCell ref="AF176:AH176"/>
    <mergeCell ref="AI176:AK176"/>
    <mergeCell ref="AL176:AN176"/>
    <mergeCell ref="AO176:AQ176"/>
    <mergeCell ref="AF175:AH175"/>
    <mergeCell ref="AI175:AK175"/>
    <mergeCell ref="AW117:AZ117"/>
    <mergeCell ref="B163:D163"/>
    <mergeCell ref="E163:H163"/>
    <mergeCell ref="I163:L163"/>
    <mergeCell ref="M163:P163"/>
    <mergeCell ref="Q163:T163"/>
    <mergeCell ref="AS163:AV163"/>
    <mergeCell ref="AW163:AZ163"/>
    <mergeCell ref="B117:D117"/>
    <mergeCell ref="E117:H117"/>
    <mergeCell ref="I117:L117"/>
    <mergeCell ref="M117:P117"/>
    <mergeCell ref="Q117:T117"/>
    <mergeCell ref="U117:X117"/>
    <mergeCell ref="Y117:AB117"/>
    <mergeCell ref="AC117:AF117"/>
    <mergeCell ref="Q118:T118"/>
    <mergeCell ref="U118:X118"/>
    <mergeCell ref="Y118:AB118"/>
    <mergeCell ref="U163:X163"/>
    <mergeCell ref="Y163:AB163"/>
    <mergeCell ref="AC163:AF163"/>
    <mergeCell ref="AG163:AJ163"/>
    <mergeCell ref="AK163:AN163"/>
    <mergeCell ref="AO163:AR163"/>
    <mergeCell ref="AC118:AF118"/>
    <mergeCell ref="AG118:AJ118"/>
    <mergeCell ref="AK118:AN118"/>
    <mergeCell ref="AO118:AR118"/>
    <mergeCell ref="AS118:AV118"/>
    <mergeCell ref="AW118:AZ118"/>
    <mergeCell ref="B119:D119"/>
    <mergeCell ref="AO117:AR117"/>
    <mergeCell ref="AS117:AV117"/>
    <mergeCell ref="M116:P116"/>
    <mergeCell ref="I116:L116"/>
    <mergeCell ref="E116:H116"/>
    <mergeCell ref="B116:D116"/>
    <mergeCell ref="AK116:AN116"/>
    <mergeCell ref="AO116:AR116"/>
    <mergeCell ref="AS116:AV116"/>
    <mergeCell ref="B112:D112"/>
    <mergeCell ref="B114:D114"/>
    <mergeCell ref="B115:D115"/>
    <mergeCell ref="B113:D113"/>
    <mergeCell ref="E112:H112"/>
    <mergeCell ref="I112:L112"/>
    <mergeCell ref="M112:P112"/>
    <mergeCell ref="E113:H113"/>
    <mergeCell ref="M113:P113"/>
    <mergeCell ref="M114:P114"/>
    <mergeCell ref="M115:P115"/>
    <mergeCell ref="AW109:AZ109"/>
    <mergeCell ref="B110:D110"/>
    <mergeCell ref="E110:H110"/>
    <mergeCell ref="I110:L110"/>
    <mergeCell ref="M110:P110"/>
    <mergeCell ref="Q110:T110"/>
    <mergeCell ref="AS110:AV110"/>
    <mergeCell ref="AW110:AZ110"/>
    <mergeCell ref="AG110:AJ110"/>
    <mergeCell ref="AK110:AN110"/>
    <mergeCell ref="AO110:AR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U111:X111"/>
    <mergeCell ref="Y111:AB111"/>
    <mergeCell ref="AC111:AF111"/>
    <mergeCell ref="K70:L70"/>
    <mergeCell ref="K67:L67"/>
    <mergeCell ref="Q96:R96"/>
    <mergeCell ref="S96:T96"/>
    <mergeCell ref="O96:P96"/>
    <mergeCell ref="B109:D109"/>
    <mergeCell ref="E109:H109"/>
    <mergeCell ref="I109:L109"/>
    <mergeCell ref="M109:P109"/>
    <mergeCell ref="Q109:T109"/>
    <mergeCell ref="U109:X109"/>
    <mergeCell ref="Y109:AB109"/>
    <mergeCell ref="AC109:AF109"/>
    <mergeCell ref="U108:X108"/>
    <mergeCell ref="Y108:AB108"/>
    <mergeCell ref="AC108:AF108"/>
    <mergeCell ref="B105:D108"/>
    <mergeCell ref="E105:AZ105"/>
    <mergeCell ref="E106:AZ106"/>
    <mergeCell ref="E107:T107"/>
    <mergeCell ref="U107:AJ107"/>
    <mergeCell ref="AK107:AZ107"/>
    <mergeCell ref="E108:H108"/>
    <mergeCell ref="I108:L108"/>
    <mergeCell ref="AG109:AJ109"/>
    <mergeCell ref="AK109:AN109"/>
    <mergeCell ref="AO109:AR109"/>
    <mergeCell ref="M108:P108"/>
    <mergeCell ref="Q108:T108"/>
    <mergeCell ref="AS108:AV108"/>
    <mergeCell ref="AO108:AR108"/>
    <mergeCell ref="AK68:AN68"/>
    <mergeCell ref="AE45:AF45"/>
    <mergeCell ref="AG45:AH45"/>
    <mergeCell ref="AI45:AJ45"/>
    <mergeCell ref="AK45:AL45"/>
    <mergeCell ref="AM45:AN45"/>
    <mergeCell ref="Q99:R99"/>
    <mergeCell ref="S99:T99"/>
    <mergeCell ref="Q100:R100"/>
    <mergeCell ref="I100:J100"/>
    <mergeCell ref="K100:L100"/>
    <mergeCell ref="M100:N100"/>
    <mergeCell ref="AK47:AN47"/>
    <mergeCell ref="O51:P51"/>
    <mergeCell ref="O52:P52"/>
    <mergeCell ref="Y51:Z51"/>
    <mergeCell ref="AA51:AB51"/>
    <mergeCell ref="Y52:Z52"/>
    <mergeCell ref="AA52:AB52"/>
    <mergeCell ref="AK49:AN49"/>
    <mergeCell ref="AK54:AN54"/>
    <mergeCell ref="AK56:AN56"/>
    <mergeCell ref="AK58:AN58"/>
    <mergeCell ref="AK60:AN60"/>
    <mergeCell ref="AK62:AN62"/>
    <mergeCell ref="AK64:AN64"/>
    <mergeCell ref="K79:L79"/>
    <mergeCell ref="O79:P79"/>
    <mergeCell ref="Q79:R79"/>
    <mergeCell ref="S79:T79"/>
    <mergeCell ref="AK82:AN82"/>
    <mergeCell ref="AK66:AN66"/>
    <mergeCell ref="I70:J70"/>
    <mergeCell ref="E40:AZ40"/>
    <mergeCell ref="E41:AZ41"/>
    <mergeCell ref="E42:AB42"/>
    <mergeCell ref="AC42:AZ42"/>
    <mergeCell ref="Q45:R45"/>
    <mergeCell ref="S45:T45"/>
    <mergeCell ref="U45:V45"/>
    <mergeCell ref="W45:X45"/>
    <mergeCell ref="AS43:AZ43"/>
    <mergeCell ref="E44:F44"/>
    <mergeCell ref="G44:H44"/>
    <mergeCell ref="I44:J44"/>
    <mergeCell ref="K44:L44"/>
    <mergeCell ref="M44:N44"/>
    <mergeCell ref="O44:P44"/>
    <mergeCell ref="Q44:R44"/>
    <mergeCell ref="Y45:Z45"/>
    <mergeCell ref="AA45:AB45"/>
    <mergeCell ref="AU44:AV44"/>
    <mergeCell ref="AW44:AX44"/>
    <mergeCell ref="AY44:AZ44"/>
    <mergeCell ref="AM44:AN44"/>
    <mergeCell ref="AO44:AP44"/>
    <mergeCell ref="AQ44:AR44"/>
    <mergeCell ref="AS44:AT44"/>
    <mergeCell ref="AO45:AP45"/>
    <mergeCell ref="AQ45:AR45"/>
    <mergeCell ref="AS45:AT45"/>
    <mergeCell ref="AU45:AV45"/>
    <mergeCell ref="AW45:AX45"/>
    <mergeCell ref="AY45:AZ45"/>
    <mergeCell ref="AC45:AD45"/>
    <mergeCell ref="AV39:AZ39"/>
    <mergeCell ref="B36:K38"/>
    <mergeCell ref="L36:O38"/>
    <mergeCell ref="P36:V38"/>
    <mergeCell ref="W36:Y37"/>
    <mergeCell ref="Z36:AF37"/>
    <mergeCell ref="W38:AF38"/>
    <mergeCell ref="AG38:AI38"/>
    <mergeCell ref="AJ36:AM36"/>
    <mergeCell ref="AN36:AQ36"/>
    <mergeCell ref="AR36:AU36"/>
    <mergeCell ref="AV36:AZ36"/>
    <mergeCell ref="AG37:AI37"/>
    <mergeCell ref="AJ37:AM37"/>
    <mergeCell ref="AN37:AQ37"/>
    <mergeCell ref="AR37:AU37"/>
    <mergeCell ref="B45:D45"/>
    <mergeCell ref="E45:F45"/>
    <mergeCell ref="G45:H45"/>
    <mergeCell ref="I45:J45"/>
    <mergeCell ref="K45:L45"/>
    <mergeCell ref="M45:N45"/>
    <mergeCell ref="O45:P45"/>
    <mergeCell ref="AI44:AJ44"/>
    <mergeCell ref="AK44:AL44"/>
    <mergeCell ref="W44:X44"/>
    <mergeCell ref="Y44:Z44"/>
    <mergeCell ref="AA44:AB44"/>
    <mergeCell ref="AC44:AD44"/>
    <mergeCell ref="AE44:AF44"/>
    <mergeCell ref="AG44:AH44"/>
    <mergeCell ref="B40:D44"/>
    <mergeCell ref="AR30:AU30"/>
    <mergeCell ref="AV30:AZ30"/>
    <mergeCell ref="AG31:AI31"/>
    <mergeCell ref="AJ31:AM31"/>
    <mergeCell ref="AN31:AQ31"/>
    <mergeCell ref="AR31:AU31"/>
    <mergeCell ref="AV31:AZ31"/>
    <mergeCell ref="B29:K29"/>
    <mergeCell ref="L29:O29"/>
    <mergeCell ref="P29:V29"/>
    <mergeCell ref="W29:Y29"/>
    <mergeCell ref="Z29:AF29"/>
    <mergeCell ref="AG29:AI29"/>
    <mergeCell ref="AJ29:AM29"/>
    <mergeCell ref="AN29:AQ29"/>
    <mergeCell ref="S44:T44"/>
    <mergeCell ref="U44:V44"/>
    <mergeCell ref="E43:L43"/>
    <mergeCell ref="M43:T43"/>
    <mergeCell ref="U43:AB43"/>
    <mergeCell ref="AC43:AJ43"/>
    <mergeCell ref="AK43:AR43"/>
    <mergeCell ref="AJ38:AM38"/>
    <mergeCell ref="AN38:AQ38"/>
    <mergeCell ref="AR38:AU38"/>
    <mergeCell ref="AR29:AU29"/>
    <mergeCell ref="AV38:AZ38"/>
    <mergeCell ref="B39:AF39"/>
    <mergeCell ref="AG39:AI39"/>
    <mergeCell ref="AJ39:AM39"/>
    <mergeCell ref="AN39:AQ39"/>
    <mergeCell ref="AR39:AU39"/>
    <mergeCell ref="L27:O28"/>
    <mergeCell ref="P27:V28"/>
    <mergeCell ref="AJ27:AM28"/>
    <mergeCell ref="AN27:AQ28"/>
    <mergeCell ref="AR27:AU28"/>
    <mergeCell ref="AV27:AZ28"/>
    <mergeCell ref="B21:Y21"/>
    <mergeCell ref="Z21:AB21"/>
    <mergeCell ref="AC21:AH21"/>
    <mergeCell ref="AI21:AN21"/>
    <mergeCell ref="AO21:AT21"/>
    <mergeCell ref="AU21:AZ21"/>
    <mergeCell ref="B22:AZ22"/>
    <mergeCell ref="C23:AZ23"/>
    <mergeCell ref="B24:BJ24"/>
    <mergeCell ref="AV37:AZ37"/>
    <mergeCell ref="AG36:AI36"/>
    <mergeCell ref="AV29:AZ29"/>
    <mergeCell ref="B30:K32"/>
    <mergeCell ref="L30:O32"/>
    <mergeCell ref="P30:V32"/>
    <mergeCell ref="W30:Y31"/>
    <mergeCell ref="Z30:AF31"/>
    <mergeCell ref="W32:AF32"/>
    <mergeCell ref="AG32:AI32"/>
    <mergeCell ref="AJ32:AM32"/>
    <mergeCell ref="AN32:AQ32"/>
    <mergeCell ref="AR32:AU32"/>
    <mergeCell ref="AV32:AZ32"/>
    <mergeCell ref="AG30:AI30"/>
    <mergeCell ref="AJ30:AM30"/>
    <mergeCell ref="AN30:AQ30"/>
    <mergeCell ref="A2:AZ2"/>
    <mergeCell ref="A4:K4"/>
    <mergeCell ref="L4:AZ4"/>
    <mergeCell ref="L5:AZ5"/>
    <mergeCell ref="L6:AZ6"/>
    <mergeCell ref="B14:Y14"/>
    <mergeCell ref="Z14:AB14"/>
    <mergeCell ref="AC14:AH14"/>
    <mergeCell ref="AI14:AN14"/>
    <mergeCell ref="AO14:AT14"/>
    <mergeCell ref="AU14:AZ14"/>
    <mergeCell ref="B9:AS9"/>
    <mergeCell ref="B11:Y13"/>
    <mergeCell ref="Z11:AB13"/>
    <mergeCell ref="AC11:AZ11"/>
    <mergeCell ref="AC12:AH13"/>
    <mergeCell ref="AI12:AN13"/>
    <mergeCell ref="AO12:AT13"/>
    <mergeCell ref="AU12:AZ13"/>
    <mergeCell ref="AI20:AN20"/>
    <mergeCell ref="AO20:AT20"/>
    <mergeCell ref="AU20:AZ20"/>
    <mergeCell ref="B17:Y17"/>
    <mergeCell ref="Z17:AB17"/>
    <mergeCell ref="AC17:AH17"/>
    <mergeCell ref="AI17:AN17"/>
    <mergeCell ref="AO17:AT17"/>
    <mergeCell ref="I176:J176"/>
    <mergeCell ref="K176:L176"/>
    <mergeCell ref="M176:N176"/>
    <mergeCell ref="O176:P176"/>
    <mergeCell ref="Q174:S174"/>
    <mergeCell ref="T174:V174"/>
    <mergeCell ref="W174:Y174"/>
    <mergeCell ref="Q176:S176"/>
    <mergeCell ref="T176:V176"/>
    <mergeCell ref="W176:Y176"/>
    <mergeCell ref="I174:J174"/>
    <mergeCell ref="K174:L174"/>
    <mergeCell ref="M174:N174"/>
    <mergeCell ref="O174:P174"/>
    <mergeCell ref="Z167:AH167"/>
    <mergeCell ref="AI167:AQ167"/>
    <mergeCell ref="AR167:AZ167"/>
    <mergeCell ref="L26:V26"/>
    <mergeCell ref="AS90:AV90"/>
    <mergeCell ref="W26:Y28"/>
    <mergeCell ref="AA90:AB90"/>
    <mergeCell ref="Z26:AF28"/>
    <mergeCell ref="AG26:AI28"/>
    <mergeCell ref="AJ26:AZ26"/>
    <mergeCell ref="B90:D90"/>
    <mergeCell ref="AG91:AJ91"/>
    <mergeCell ref="B15:Y15"/>
    <mergeCell ref="Z15:AB15"/>
    <mergeCell ref="AC15:AH15"/>
    <mergeCell ref="AI15:AN15"/>
    <mergeCell ref="AO15:AT15"/>
    <mergeCell ref="AU15:AZ15"/>
    <mergeCell ref="B16:Y16"/>
    <mergeCell ref="Z16:AB16"/>
    <mergeCell ref="AC16:AH16"/>
    <mergeCell ref="AI16:AN16"/>
    <mergeCell ref="AO16:AT16"/>
    <mergeCell ref="AU16:AZ16"/>
    <mergeCell ref="AU17:AZ17"/>
    <mergeCell ref="B19:Y19"/>
    <mergeCell ref="Z19:AB19"/>
    <mergeCell ref="AC19:AH19"/>
    <mergeCell ref="AI19:AN19"/>
    <mergeCell ref="AO19:AT19"/>
    <mergeCell ref="AU19:AZ19"/>
    <mergeCell ref="B18:Y18"/>
    <mergeCell ref="Z18:AB18"/>
    <mergeCell ref="AC18:AH18"/>
    <mergeCell ref="AI18:AN18"/>
    <mergeCell ref="AO18:AT18"/>
    <mergeCell ref="AU18:AZ18"/>
    <mergeCell ref="B26:K28"/>
    <mergeCell ref="AK90:AN90"/>
    <mergeCell ref="B20:Y20"/>
    <mergeCell ref="Z20:AB20"/>
    <mergeCell ref="AC20:AH20"/>
    <mergeCell ref="AW91:AZ91"/>
    <mergeCell ref="B176:H176"/>
    <mergeCell ref="B178:H178"/>
    <mergeCell ref="O171:P171"/>
    <mergeCell ref="Q171:S171"/>
    <mergeCell ref="B165:AZ165"/>
    <mergeCell ref="B167:H168"/>
    <mergeCell ref="I167:J168"/>
    <mergeCell ref="K167:L168"/>
    <mergeCell ref="M167:N168"/>
    <mergeCell ref="O167:P168"/>
    <mergeCell ref="B169:H169"/>
    <mergeCell ref="I169:J169"/>
    <mergeCell ref="K169:L169"/>
    <mergeCell ref="M169:N169"/>
    <mergeCell ref="O169:P169"/>
    <mergeCell ref="Q169:S169"/>
    <mergeCell ref="AL169:AN169"/>
    <mergeCell ref="AO169:AQ169"/>
    <mergeCell ref="AR169:AT169"/>
    <mergeCell ref="Q167:Y167"/>
    <mergeCell ref="O177:P177"/>
    <mergeCell ref="Q177:S177"/>
    <mergeCell ref="T177:V177"/>
    <mergeCell ref="W177:Y177"/>
    <mergeCell ref="W168:Y168"/>
    <mergeCell ref="Z168:AB168"/>
    <mergeCell ref="AC168:AE168"/>
    <mergeCell ref="B118:D118"/>
    <mergeCell ref="E118:H118"/>
    <mergeCell ref="I118:L118"/>
    <mergeCell ref="M118:P118"/>
    <mergeCell ref="AW78:AZ78"/>
    <mergeCell ref="AK79:AN79"/>
    <mergeCell ref="AO79:AR79"/>
    <mergeCell ref="AS79:AV79"/>
    <mergeCell ref="AW79:AZ79"/>
    <mergeCell ref="AK80:AN80"/>
    <mergeCell ref="AO80:AR80"/>
    <mergeCell ref="AG76:AJ76"/>
    <mergeCell ref="AK76:AN76"/>
    <mergeCell ref="AG79:AJ79"/>
    <mergeCell ref="AG78:AJ78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O90:AR90"/>
    <mergeCell ref="AW90:AZ90"/>
    <mergeCell ref="AW83:AZ83"/>
    <mergeCell ref="AO81:AR81"/>
    <mergeCell ref="AS81:AV81"/>
    <mergeCell ref="AO78:AR78"/>
    <mergeCell ref="AS78:AV78"/>
    <mergeCell ref="AW81:AZ81"/>
    <mergeCell ref="E80:F80"/>
    <mergeCell ref="G80:H80"/>
    <mergeCell ref="AO76:AR76"/>
    <mergeCell ref="AG83:AJ83"/>
    <mergeCell ref="AK83:AN83"/>
    <mergeCell ref="AO83:AR83"/>
    <mergeCell ref="AC90:AF90"/>
    <mergeCell ref="AG90:AJ90"/>
    <mergeCell ref="AC77:AF77"/>
    <mergeCell ref="E76:F76"/>
    <mergeCell ref="G76:H76"/>
    <mergeCell ref="E77:F77"/>
    <mergeCell ref="G77:H77"/>
    <mergeCell ref="I76:J76"/>
    <mergeCell ref="K76:L76"/>
    <mergeCell ref="I77:J77"/>
    <mergeCell ref="AO82:AR82"/>
    <mergeCell ref="M87:N87"/>
    <mergeCell ref="O87:P87"/>
    <mergeCell ref="E81:F81"/>
    <mergeCell ref="G81:H81"/>
    <mergeCell ref="I80:J80"/>
    <mergeCell ref="K80:L80"/>
    <mergeCell ref="I81:J81"/>
    <mergeCell ref="K81:L81"/>
    <mergeCell ref="O80:P80"/>
    <mergeCell ref="AK81:AN81"/>
    <mergeCell ref="M88:N88"/>
    <mergeCell ref="O88:P88"/>
    <mergeCell ref="U87:V87"/>
    <mergeCell ref="W87:X87"/>
    <mergeCell ref="U88:V88"/>
    <mergeCell ref="W88:X88"/>
    <mergeCell ref="U89:V89"/>
    <mergeCell ref="AF198:AH198"/>
    <mergeCell ref="AL198:AN198"/>
    <mergeCell ref="AR198:AT198"/>
    <mergeCell ref="AR197:AT197"/>
    <mergeCell ref="AO198:AQ198"/>
    <mergeCell ref="B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F168:AH168"/>
    <mergeCell ref="AI168:AK168"/>
    <mergeCell ref="AL168:AN168"/>
    <mergeCell ref="AO168:AQ168"/>
    <mergeCell ref="AK91:AN91"/>
    <mergeCell ref="AO91:AR91"/>
    <mergeCell ref="U110:X110"/>
    <mergeCell ref="Y110:AB110"/>
    <mergeCell ref="AC110:AF110"/>
    <mergeCell ref="AS109:AV109"/>
    <mergeCell ref="AG117:AJ117"/>
    <mergeCell ref="AK117:AN117"/>
    <mergeCell ref="E98:F98"/>
    <mergeCell ref="G98:H98"/>
    <mergeCell ref="I98:J98"/>
    <mergeCell ref="K98:L98"/>
    <mergeCell ref="M98:N98"/>
    <mergeCell ref="G99:H99"/>
    <mergeCell ref="E100:F100"/>
    <mergeCell ref="G100:H100"/>
    <mergeCell ref="M99:N99"/>
    <mergeCell ref="O99:P99"/>
    <mergeCell ref="O100:P100"/>
    <mergeCell ref="I198:J198"/>
    <mergeCell ref="B198:H198"/>
    <mergeCell ref="M198:N198"/>
    <mergeCell ref="O198:P198"/>
    <mergeCell ref="Q198:S198"/>
    <mergeCell ref="T198:V198"/>
    <mergeCell ref="Q119:T119"/>
    <mergeCell ref="U119:X119"/>
    <mergeCell ref="W173:Y173"/>
    <mergeCell ref="Q181:S181"/>
    <mergeCell ref="T181:V181"/>
    <mergeCell ref="W181:Y181"/>
    <mergeCell ref="B182:H182"/>
    <mergeCell ref="I182:J182"/>
    <mergeCell ref="K182:L182"/>
    <mergeCell ref="M182:N182"/>
    <mergeCell ref="O182:P182"/>
    <mergeCell ref="Q182:S182"/>
    <mergeCell ref="T182:V182"/>
    <mergeCell ref="W182:Y182"/>
    <mergeCell ref="B193:H193"/>
    <mergeCell ref="W180:Y180"/>
    <mergeCell ref="I183:J183"/>
    <mergeCell ref="K183:L183"/>
    <mergeCell ref="AU198:AW198"/>
    <mergeCell ref="AU168:AW168"/>
    <mergeCell ref="AU176:AW176"/>
    <mergeCell ref="AF170:AH170"/>
    <mergeCell ref="Z170:AB170"/>
    <mergeCell ref="AL175:AN175"/>
    <mergeCell ref="AO175:AQ175"/>
    <mergeCell ref="AR175:AT175"/>
    <mergeCell ref="AU175:AW175"/>
    <mergeCell ref="W170:Y170"/>
    <mergeCell ref="B172:H172"/>
    <mergeCell ref="AC172:AE172"/>
    <mergeCell ref="Z174:AB174"/>
    <mergeCell ref="AC174:AE174"/>
    <mergeCell ref="B173:H173"/>
    <mergeCell ref="I173:J173"/>
    <mergeCell ref="T169:V169"/>
    <mergeCell ref="W169:Y169"/>
    <mergeCell ref="Z169:AB169"/>
    <mergeCell ref="AC169:AE169"/>
    <mergeCell ref="B197:H197"/>
    <mergeCell ref="I197:J197"/>
    <mergeCell ref="M197:N197"/>
    <mergeCell ref="O197:P197"/>
    <mergeCell ref="Q197:S197"/>
    <mergeCell ref="T197:V197"/>
    <mergeCell ref="W197:Y197"/>
    <mergeCell ref="Z197:AB197"/>
    <mergeCell ref="AC197:AE197"/>
    <mergeCell ref="AF197:AH197"/>
    <mergeCell ref="AL197:AN197"/>
    <mergeCell ref="AO197:AQ197"/>
    <mergeCell ref="AU197:AW197"/>
    <mergeCell ref="AX197:AZ197"/>
    <mergeCell ref="B138:D138"/>
    <mergeCell ref="E138:H138"/>
    <mergeCell ref="I138:L138"/>
    <mergeCell ref="M138:P138"/>
    <mergeCell ref="AX168:AZ168"/>
    <mergeCell ref="AX169:AZ169"/>
    <mergeCell ref="AF169:AH169"/>
    <mergeCell ref="AI169:AK169"/>
    <mergeCell ref="AF179:AH179"/>
    <mergeCell ref="AX178:AZ178"/>
    <mergeCell ref="AC178:AE178"/>
    <mergeCell ref="AF178:AH178"/>
    <mergeCell ref="AI178:AK178"/>
    <mergeCell ref="AL178:AN178"/>
    <mergeCell ref="AO178:AQ178"/>
    <mergeCell ref="AR178:AT178"/>
    <mergeCell ref="AI179:AK179"/>
    <mergeCell ref="AR168:AT168"/>
    <mergeCell ref="Q168:S168"/>
    <mergeCell ref="T168:V168"/>
    <mergeCell ref="AO171:AQ171"/>
    <mergeCell ref="AR171:AT171"/>
    <mergeCell ref="AU171:AW171"/>
    <mergeCell ref="AR176:AT176"/>
    <mergeCell ref="AX176:AZ176"/>
    <mergeCell ref="Z177:AB177"/>
    <mergeCell ref="AC177:AE177"/>
    <mergeCell ref="AF177:AH177"/>
    <mergeCell ref="Z178:AB178"/>
    <mergeCell ref="AU178:AW178"/>
  </mergeCells>
  <pageMargins left="0.70866141732283472" right="0.39370078740157483" top="0.59055118110236227" bottom="0.59055118110236227" header="0.31496062992125984" footer="0"/>
  <pageSetup paperSize="8" scale="62" fitToHeight="0" orientation="landscape" r:id="rId1"/>
  <rowBreaks count="3" manualBreakCount="3">
    <brk id="39" max="52" man="1"/>
    <brk id="104" max="52" man="1"/>
    <brk id="164" max="52" man="1"/>
  </rowBreaks>
  <colBreaks count="1" manualBreakCount="1">
    <brk id="5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showGridLines="0" view="pageBreakPreview" topLeftCell="A7" zoomScaleSheetLayoutView="100" workbookViewId="0">
      <selection activeCell="B23" sqref="B23:Y23"/>
    </sheetView>
  </sheetViews>
  <sheetFormatPr defaultRowHeight="15"/>
  <cols>
    <col min="1" max="1" width="1.28515625" style="168" customWidth="1"/>
    <col min="2" max="52" width="3.85546875" style="168" customWidth="1"/>
    <col min="53" max="53" width="1.28515625" style="195" customWidth="1"/>
  </cols>
  <sheetData>
    <row r="1" spans="1:53" ht="50.1" customHeight="1">
      <c r="A1" s="570" t="s">
        <v>352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</row>
    <row r="2" spans="1:53" ht="15" hidden="1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</row>
    <row r="3" spans="1:53" ht="15" customHeight="1">
      <c r="A3" s="578" t="s">
        <v>207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</row>
    <row r="4" spans="1:53" ht="15" customHeight="1">
      <c r="A4" s="170" t="s">
        <v>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</row>
    <row r="5" spans="1:53" ht="15" customHeight="1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347" t="s">
        <v>1</v>
      </c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</row>
    <row r="6" spans="1:53" ht="15" customHeight="1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 t="s">
        <v>184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</row>
    <row r="7" spans="1:53" ht="7.5" customHeight="1"/>
    <row r="8" spans="1:53">
      <c r="A8" s="172"/>
      <c r="B8" s="573" t="s">
        <v>173</v>
      </c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</row>
    <row r="9" spans="1:53" ht="8.1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53" ht="24.95" customHeight="1">
      <c r="A10" s="172"/>
      <c r="B10" s="576" t="s">
        <v>3</v>
      </c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 t="s">
        <v>66</v>
      </c>
      <c r="AA10" s="576"/>
      <c r="AB10" s="576"/>
      <c r="AC10" s="576" t="s">
        <v>5</v>
      </c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</row>
    <row r="11" spans="1:53" ht="24.95" customHeight="1">
      <c r="A11" s="172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 t="s">
        <v>246</v>
      </c>
      <c r="AD11" s="576"/>
      <c r="AE11" s="576"/>
      <c r="AF11" s="576"/>
      <c r="AG11" s="576"/>
      <c r="AH11" s="576"/>
      <c r="AI11" s="576"/>
      <c r="AJ11" s="576"/>
      <c r="AK11" s="576" t="s">
        <v>8</v>
      </c>
      <c r="AL11" s="576"/>
      <c r="AM11" s="576"/>
      <c r="AN11" s="576"/>
      <c r="AO11" s="576"/>
      <c r="AP11" s="576"/>
      <c r="AQ11" s="576"/>
      <c r="AR11" s="576"/>
      <c r="AS11" s="576" t="s">
        <v>68</v>
      </c>
      <c r="AT11" s="576"/>
      <c r="AU11" s="576"/>
      <c r="AV11" s="576"/>
      <c r="AW11" s="576"/>
      <c r="AX11" s="576"/>
      <c r="AY11" s="576"/>
      <c r="AZ11" s="576"/>
    </row>
    <row r="12" spans="1:53" ht="24.95" customHeight="1">
      <c r="A12" s="172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</row>
    <row r="13" spans="1:53" ht="15" customHeight="1">
      <c r="A13" s="175"/>
      <c r="B13" s="577">
        <v>1</v>
      </c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 t="s">
        <v>69</v>
      </c>
      <c r="AA13" s="577"/>
      <c r="AB13" s="577"/>
      <c r="AC13" s="577" t="s">
        <v>9</v>
      </c>
      <c r="AD13" s="577"/>
      <c r="AE13" s="577"/>
      <c r="AF13" s="577"/>
      <c r="AG13" s="577"/>
      <c r="AH13" s="577"/>
      <c r="AI13" s="577"/>
      <c r="AJ13" s="577"/>
      <c r="AK13" s="577" t="s">
        <v>10</v>
      </c>
      <c r="AL13" s="577"/>
      <c r="AM13" s="577"/>
      <c r="AN13" s="577"/>
      <c r="AO13" s="577"/>
      <c r="AP13" s="577"/>
      <c r="AQ13" s="577"/>
      <c r="AR13" s="577"/>
      <c r="AS13" s="577" t="s">
        <v>11</v>
      </c>
      <c r="AT13" s="577"/>
      <c r="AU13" s="577"/>
      <c r="AV13" s="577"/>
      <c r="AW13" s="577"/>
      <c r="AX13" s="577"/>
      <c r="AY13" s="577"/>
      <c r="AZ13" s="577"/>
    </row>
    <row r="14" spans="1:53" ht="18" customHeight="1">
      <c r="A14" s="176"/>
      <c r="B14" s="574" t="s">
        <v>174</v>
      </c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5" t="s">
        <v>117</v>
      </c>
      <c r="AA14" s="575"/>
      <c r="AB14" s="575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</row>
    <row r="15" spans="1:53" s="214" customFormat="1" ht="7.5" customHeight="1">
      <c r="A15" s="177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229"/>
      <c r="AA15" s="229"/>
      <c r="AB15" s="229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37"/>
    </row>
    <row r="16" spans="1:53" ht="19.5" customHeight="1">
      <c r="A16" s="176"/>
      <c r="B16" s="456" t="s">
        <v>356</v>
      </c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2"/>
      <c r="AS16" s="582"/>
      <c r="AT16" s="582"/>
      <c r="AU16" s="582"/>
      <c r="AV16" s="582"/>
      <c r="AW16" s="582"/>
      <c r="AX16" s="582"/>
      <c r="AY16" s="582"/>
      <c r="AZ16" s="582"/>
    </row>
    <row r="17" spans="1:52" ht="6" customHeight="1">
      <c r="A17" s="176"/>
      <c r="B17" s="235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</row>
    <row r="18" spans="1:52">
      <c r="A18" s="173"/>
      <c r="B18" s="580" t="s">
        <v>175</v>
      </c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</row>
    <row r="19" spans="1:52" ht="6" customHeight="1">
      <c r="A19" s="174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</row>
    <row r="20" spans="1:52" ht="24.95" customHeight="1">
      <c r="A20" s="174"/>
      <c r="B20" s="576" t="s">
        <v>3</v>
      </c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7" t="s">
        <v>66</v>
      </c>
      <c r="AA20" s="577"/>
      <c r="AB20" s="577"/>
      <c r="AC20" s="576" t="s">
        <v>5</v>
      </c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</row>
    <row r="21" spans="1:52" ht="50.1" customHeight="1">
      <c r="A21" s="197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7"/>
      <c r="AA21" s="577"/>
      <c r="AB21" s="577"/>
      <c r="AC21" s="576" t="s">
        <v>246</v>
      </c>
      <c r="AD21" s="576"/>
      <c r="AE21" s="576"/>
      <c r="AF21" s="576"/>
      <c r="AG21" s="576"/>
      <c r="AH21" s="576"/>
      <c r="AI21" s="576"/>
      <c r="AJ21" s="576"/>
      <c r="AK21" s="576" t="s">
        <v>8</v>
      </c>
      <c r="AL21" s="576"/>
      <c r="AM21" s="576"/>
      <c r="AN21" s="576"/>
      <c r="AO21" s="576"/>
      <c r="AP21" s="576"/>
      <c r="AQ21" s="576"/>
      <c r="AR21" s="576"/>
      <c r="AS21" s="576" t="s">
        <v>68</v>
      </c>
      <c r="AT21" s="576"/>
      <c r="AU21" s="576"/>
      <c r="AV21" s="576"/>
      <c r="AW21" s="576"/>
      <c r="AX21" s="576"/>
      <c r="AY21" s="576"/>
      <c r="AZ21" s="576"/>
    </row>
    <row r="22" spans="1:52" ht="15" customHeight="1">
      <c r="A22" s="197"/>
      <c r="B22" s="584">
        <v>1</v>
      </c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75" t="s">
        <v>69</v>
      </c>
      <c r="AA22" s="575"/>
      <c r="AB22" s="575"/>
      <c r="AC22" s="576">
        <v>3</v>
      </c>
      <c r="AD22" s="576"/>
      <c r="AE22" s="576"/>
      <c r="AF22" s="576"/>
      <c r="AG22" s="576"/>
      <c r="AH22" s="576"/>
      <c r="AI22" s="576"/>
      <c r="AJ22" s="576"/>
      <c r="AK22" s="576">
        <v>4</v>
      </c>
      <c r="AL22" s="576"/>
      <c r="AM22" s="576"/>
      <c r="AN22" s="576"/>
      <c r="AO22" s="576"/>
      <c r="AP22" s="576"/>
      <c r="AQ22" s="576"/>
      <c r="AR22" s="576"/>
      <c r="AS22" s="576">
        <v>5</v>
      </c>
      <c r="AT22" s="576"/>
      <c r="AU22" s="576"/>
      <c r="AV22" s="576"/>
      <c r="AW22" s="576"/>
      <c r="AX22" s="576"/>
      <c r="AY22" s="576"/>
      <c r="AZ22" s="576"/>
    </row>
    <row r="23" spans="1:52" ht="18" customHeight="1">
      <c r="A23" s="197"/>
      <c r="B23" s="583" t="s">
        <v>223</v>
      </c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79" t="s">
        <v>117</v>
      </c>
      <c r="AA23" s="579"/>
      <c r="AB23" s="579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</row>
    <row r="24" spans="1:52" ht="20.25" customHeight="1">
      <c r="A24" s="197"/>
      <c r="B24" s="583" t="s">
        <v>7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79" t="s">
        <v>151</v>
      </c>
      <c r="AA24" s="579"/>
      <c r="AB24" s="579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</row>
    <row r="25" spans="1:52" ht="35.25" customHeight="1">
      <c r="A25" s="197"/>
      <c r="B25" s="583" t="s">
        <v>340</v>
      </c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79" t="s">
        <v>119</v>
      </c>
      <c r="AA25" s="579"/>
      <c r="AB25" s="579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</row>
    <row r="26" spans="1:52" ht="18.75" customHeight="1">
      <c r="A26" s="197"/>
      <c r="B26" s="583" t="s">
        <v>7</v>
      </c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79" t="s">
        <v>153</v>
      </c>
      <c r="AA26" s="579"/>
      <c r="AB26" s="579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</row>
    <row r="27" spans="1:52" ht="33" customHeight="1">
      <c r="A27" s="197"/>
      <c r="B27" s="583" t="s">
        <v>224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79" t="s">
        <v>131</v>
      </c>
      <c r="AA27" s="579"/>
      <c r="AB27" s="579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</row>
    <row r="28" spans="1:52" ht="18.75" customHeight="1">
      <c r="A28" s="197"/>
      <c r="B28" s="583" t="s">
        <v>7</v>
      </c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79" t="s">
        <v>160</v>
      </c>
      <c r="AA28" s="579"/>
      <c r="AB28" s="579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</row>
    <row r="29" spans="1:52" ht="33" customHeight="1">
      <c r="A29" s="197"/>
      <c r="B29" s="583" t="s">
        <v>225</v>
      </c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79" t="s">
        <v>135</v>
      </c>
      <c r="AA29" s="579"/>
      <c r="AB29" s="579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</row>
    <row r="30" spans="1:52" ht="21.75" customHeight="1">
      <c r="A30" s="197"/>
      <c r="B30" s="583" t="s">
        <v>7</v>
      </c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79" t="s">
        <v>177</v>
      </c>
      <c r="AA30" s="579"/>
      <c r="AB30" s="579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</row>
    <row r="31" spans="1:52" ht="18" customHeight="1">
      <c r="A31" s="197"/>
      <c r="B31" s="583" t="s">
        <v>226</v>
      </c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79" t="s">
        <v>171</v>
      </c>
      <c r="AA31" s="579"/>
      <c r="AB31" s="579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</row>
    <row r="32" spans="1:52" ht="19.5" customHeight="1">
      <c r="A32" s="197"/>
      <c r="B32" s="583" t="s">
        <v>7</v>
      </c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79" t="s">
        <v>178</v>
      </c>
      <c r="AA32" s="579"/>
      <c r="AB32" s="579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</row>
    <row r="33" spans="1:52" ht="18" customHeight="1">
      <c r="A33" s="197"/>
      <c r="B33" s="581" t="s">
        <v>80</v>
      </c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75" t="s">
        <v>138</v>
      </c>
      <c r="AA33" s="575"/>
      <c r="AB33" s="575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</row>
    <row r="34" spans="1:52" ht="6" customHeight="1">
      <c r="A34" s="17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1"/>
      <c r="T34" s="181"/>
      <c r="U34" s="182"/>
      <c r="V34" s="182"/>
      <c r="W34" s="182"/>
      <c r="X34" s="182"/>
      <c r="Y34" s="182"/>
      <c r="Z34" s="182"/>
      <c r="AA34" s="182"/>
      <c r="AB34" s="182"/>
      <c r="AC34" s="183"/>
      <c r="AD34" s="183"/>
      <c r="AE34" s="183"/>
      <c r="AF34" s="183"/>
      <c r="AG34" s="183"/>
      <c r="AH34" s="183"/>
      <c r="AI34" s="183"/>
      <c r="AJ34" s="183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1:52">
      <c r="A35" s="176"/>
      <c r="B35" s="184"/>
      <c r="C35" s="587" t="s">
        <v>56</v>
      </c>
      <c r="D35" s="587"/>
      <c r="E35" s="587"/>
      <c r="F35" s="587"/>
      <c r="G35" s="587"/>
      <c r="H35" s="587"/>
      <c r="I35" s="185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185"/>
      <c r="AA35" s="185"/>
      <c r="AB35" s="592"/>
      <c r="AC35" s="592"/>
      <c r="AD35" s="592"/>
      <c r="AE35" s="592"/>
      <c r="AF35" s="592"/>
      <c r="AG35" s="592"/>
      <c r="AH35" s="592"/>
      <c r="AI35" s="176"/>
      <c r="AJ35" s="176"/>
      <c r="AK35" s="592"/>
      <c r="AL35" s="592"/>
      <c r="AM35" s="592"/>
      <c r="AN35" s="592"/>
      <c r="AO35" s="592"/>
      <c r="AP35" s="592"/>
      <c r="AQ35" s="592"/>
      <c r="AR35" s="592"/>
      <c r="AS35" s="592"/>
      <c r="AT35" s="592"/>
      <c r="AU35" s="592"/>
      <c r="AV35" s="592"/>
      <c r="AW35" s="592"/>
      <c r="AX35" s="592"/>
      <c r="AY35" s="592"/>
      <c r="AZ35" s="592"/>
    </row>
    <row r="36" spans="1:52">
      <c r="A36" s="176"/>
      <c r="B36" s="184"/>
      <c r="C36" s="587" t="s">
        <v>57</v>
      </c>
      <c r="D36" s="587"/>
      <c r="E36" s="587"/>
      <c r="F36" s="587"/>
      <c r="G36" s="587"/>
      <c r="H36" s="587"/>
      <c r="I36" s="185"/>
      <c r="J36" s="591" t="s">
        <v>58</v>
      </c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187"/>
      <c r="AA36" s="187"/>
      <c r="AB36" s="591" t="s">
        <v>59</v>
      </c>
      <c r="AC36" s="591"/>
      <c r="AD36" s="591"/>
      <c r="AE36" s="591"/>
      <c r="AF36" s="591"/>
      <c r="AG36" s="591"/>
      <c r="AH36" s="591"/>
      <c r="AI36" s="188"/>
      <c r="AJ36" s="188"/>
      <c r="AK36" s="591" t="s">
        <v>60</v>
      </c>
      <c r="AL36" s="591"/>
      <c r="AM36" s="591"/>
      <c r="AN36" s="591"/>
      <c r="AO36" s="591"/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</row>
    <row r="37" spans="1:52">
      <c r="A37" s="172"/>
      <c r="B37" s="184"/>
      <c r="C37" s="185"/>
      <c r="D37" s="185"/>
      <c r="E37" s="185"/>
      <c r="F37" s="185"/>
      <c r="G37" s="185"/>
      <c r="H37" s="185"/>
      <c r="I37" s="185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8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</row>
    <row r="38" spans="1:52">
      <c r="A38" s="186"/>
      <c r="B38" s="184"/>
      <c r="C38" s="587" t="s">
        <v>61</v>
      </c>
      <c r="D38" s="587"/>
      <c r="E38" s="587"/>
      <c r="F38" s="587"/>
      <c r="G38" s="587"/>
      <c r="H38" s="587"/>
      <c r="I38" s="185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187"/>
      <c r="AA38" s="187"/>
      <c r="AB38" s="588"/>
      <c r="AC38" s="588"/>
      <c r="AD38" s="588"/>
      <c r="AE38" s="588"/>
      <c r="AF38" s="588"/>
      <c r="AG38" s="588"/>
      <c r="AH38" s="588"/>
      <c r="AI38" s="588"/>
      <c r="AJ38" s="588"/>
      <c r="AK38" s="588"/>
      <c r="AL38" s="588"/>
      <c r="AM38" s="588"/>
      <c r="AN38" s="588"/>
      <c r="AO38" s="188"/>
      <c r="AP38" s="188"/>
      <c r="AQ38" s="589"/>
      <c r="AR38" s="589"/>
      <c r="AS38" s="589"/>
      <c r="AT38" s="589"/>
      <c r="AU38" s="589"/>
      <c r="AV38" s="589"/>
      <c r="AW38" s="589"/>
      <c r="AX38" s="589"/>
      <c r="AY38" s="589"/>
      <c r="AZ38" s="589"/>
    </row>
    <row r="39" spans="1:52">
      <c r="A39" s="186"/>
      <c r="B39" s="184"/>
      <c r="C39" s="590"/>
      <c r="D39" s="590"/>
      <c r="E39" s="590"/>
      <c r="F39" s="590"/>
      <c r="G39" s="590"/>
      <c r="H39" s="590"/>
      <c r="I39" s="185"/>
      <c r="J39" s="591" t="s">
        <v>58</v>
      </c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187"/>
      <c r="AA39" s="187"/>
      <c r="AB39" s="591" t="s">
        <v>62</v>
      </c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188"/>
      <c r="AP39" s="188"/>
      <c r="AQ39" s="591" t="s">
        <v>63</v>
      </c>
      <c r="AR39" s="591"/>
      <c r="AS39" s="591"/>
      <c r="AT39" s="591"/>
      <c r="AU39" s="591"/>
      <c r="AV39" s="591"/>
      <c r="AW39" s="591"/>
      <c r="AX39" s="591"/>
      <c r="AY39" s="591"/>
      <c r="AZ39" s="591"/>
    </row>
    <row r="40" spans="1:52" ht="8.25" customHeight="1">
      <c r="A40" s="186"/>
      <c r="B40" s="184"/>
      <c r="C40" s="185"/>
      <c r="D40" s="185"/>
      <c r="E40" s="185"/>
      <c r="F40" s="185"/>
      <c r="G40" s="185"/>
      <c r="H40" s="185"/>
      <c r="I40" s="185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5"/>
      <c r="AA40" s="185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76"/>
      <c r="AP40" s="176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</row>
    <row r="41" spans="1:52">
      <c r="A41" s="186"/>
      <c r="B41" s="176"/>
      <c r="C41" s="190" t="s">
        <v>64</v>
      </c>
      <c r="D41" s="585"/>
      <c r="E41" s="585"/>
      <c r="F41" s="185" t="s">
        <v>64</v>
      </c>
      <c r="G41" s="191"/>
      <c r="H41" s="585"/>
      <c r="I41" s="585"/>
      <c r="J41" s="585"/>
      <c r="K41" s="585"/>
      <c r="L41" s="585"/>
      <c r="M41" s="585"/>
      <c r="N41" s="192"/>
      <c r="O41" s="193"/>
      <c r="P41" s="194">
        <v>20</v>
      </c>
      <c r="Q41" s="586"/>
      <c r="R41" s="586"/>
      <c r="S41" s="185" t="s">
        <v>65</v>
      </c>
      <c r="T41" s="192"/>
      <c r="U41" s="192"/>
      <c r="V41" s="192"/>
      <c r="W41" s="192"/>
      <c r="X41" s="176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76"/>
      <c r="AW41" s="176"/>
      <c r="AX41" s="176"/>
      <c r="AY41" s="176"/>
      <c r="AZ41" s="176"/>
    </row>
  </sheetData>
  <mergeCells count="109">
    <mergeCell ref="AK29:AR29"/>
    <mergeCell ref="AS29:AZ29"/>
    <mergeCell ref="Z27:AB27"/>
    <mergeCell ref="D41:E41"/>
    <mergeCell ref="H41:M41"/>
    <mergeCell ref="Q41:R41"/>
    <mergeCell ref="C38:H38"/>
    <mergeCell ref="J38:Y38"/>
    <mergeCell ref="AB38:AN38"/>
    <mergeCell ref="AQ38:AZ38"/>
    <mergeCell ref="C39:H39"/>
    <mergeCell ref="J39:Y39"/>
    <mergeCell ref="AB39:AN39"/>
    <mergeCell ref="AQ39:AZ39"/>
    <mergeCell ref="C35:H35"/>
    <mergeCell ref="J35:Y35"/>
    <mergeCell ref="AB35:AH35"/>
    <mergeCell ref="AK35:AZ35"/>
    <mergeCell ref="C36:H36"/>
    <mergeCell ref="J36:Y36"/>
    <mergeCell ref="AB36:AH36"/>
    <mergeCell ref="AK36:AZ36"/>
    <mergeCell ref="Z33:AB33"/>
    <mergeCell ref="AC33:AJ33"/>
    <mergeCell ref="B16:AZ16"/>
    <mergeCell ref="B24:Y24"/>
    <mergeCell ref="B23:Y23"/>
    <mergeCell ref="B22:Y22"/>
    <mergeCell ref="B32:Y32"/>
    <mergeCell ref="B31:Y31"/>
    <mergeCell ref="B30:Y30"/>
    <mergeCell ref="B29:Y29"/>
    <mergeCell ref="B28:Y28"/>
    <mergeCell ref="B27:Y27"/>
    <mergeCell ref="B26:Y26"/>
    <mergeCell ref="B25:Y25"/>
    <mergeCell ref="Z32:AB32"/>
    <mergeCell ref="AC32:AJ32"/>
    <mergeCell ref="AK32:AR32"/>
    <mergeCell ref="AS32:AZ32"/>
    <mergeCell ref="Z29:AB29"/>
    <mergeCell ref="AC29:AJ29"/>
    <mergeCell ref="AC27:AJ27"/>
    <mergeCell ref="AK27:AR27"/>
    <mergeCell ref="AS27:AZ27"/>
    <mergeCell ref="Z28:AB28"/>
    <mergeCell ref="AC28:AJ28"/>
    <mergeCell ref="AK28:AR28"/>
    <mergeCell ref="AK33:AR33"/>
    <mergeCell ref="AS33:AZ33"/>
    <mergeCell ref="B33:Y33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AS28:AZ28"/>
    <mergeCell ref="Z26:AB26"/>
    <mergeCell ref="AC26:AJ26"/>
    <mergeCell ref="AK26:AR26"/>
    <mergeCell ref="AS26:AZ26"/>
    <mergeCell ref="Z24:AB24"/>
    <mergeCell ref="AC24:AJ24"/>
    <mergeCell ref="AK24:AR24"/>
    <mergeCell ref="AS24:AZ24"/>
    <mergeCell ref="Z23:AB23"/>
    <mergeCell ref="AC23:AJ23"/>
    <mergeCell ref="AK23:AR23"/>
    <mergeCell ref="AS23:AZ23"/>
    <mergeCell ref="Z25:AB25"/>
    <mergeCell ref="AC25:AJ25"/>
    <mergeCell ref="AK25:AR25"/>
    <mergeCell ref="AS25:AZ25"/>
    <mergeCell ref="B18:AZ18"/>
    <mergeCell ref="AC21:AJ21"/>
    <mergeCell ref="AK21:AR21"/>
    <mergeCell ref="AS21:AZ21"/>
    <mergeCell ref="Z22:AB22"/>
    <mergeCell ref="AC22:AJ22"/>
    <mergeCell ref="AK22:AR22"/>
    <mergeCell ref="AS22:AZ22"/>
    <mergeCell ref="B20:Y21"/>
    <mergeCell ref="Z20:AB21"/>
    <mergeCell ref="AC20:AZ20"/>
    <mergeCell ref="A1:AZ1"/>
    <mergeCell ref="L3:AZ3"/>
    <mergeCell ref="L4:AZ4"/>
    <mergeCell ref="L5:AZ5"/>
    <mergeCell ref="B8:AB8"/>
    <mergeCell ref="B14:Y14"/>
    <mergeCell ref="Z14:AB14"/>
    <mergeCell ref="AC14:AJ14"/>
    <mergeCell ref="AK14:AR14"/>
    <mergeCell ref="AS14:AZ14"/>
    <mergeCell ref="B13:Y13"/>
    <mergeCell ref="A3:K3"/>
    <mergeCell ref="Z13:AB13"/>
    <mergeCell ref="AC13:AJ13"/>
    <mergeCell ref="AK13:AR13"/>
    <mergeCell ref="AS13:AZ13"/>
    <mergeCell ref="B10:Y12"/>
    <mergeCell ref="Z10:AB12"/>
    <mergeCell ref="AC10:AZ10"/>
    <mergeCell ref="AC11:AJ12"/>
    <mergeCell ref="AK11:AR12"/>
    <mergeCell ref="AS11:AZ12"/>
  </mergeCells>
  <pageMargins left="0.70866141732283472" right="0.39370078740157483" top="0.59055118110236227" bottom="0.59055118110236227" header="0.31496062992125984" footer="0"/>
  <pageSetup paperSize="8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38"/>
  <sheetViews>
    <sheetView showGridLines="0" topLeftCell="A16" zoomScaleSheetLayoutView="100" workbookViewId="0">
      <selection activeCell="B18" sqref="B18:Y19"/>
    </sheetView>
  </sheetViews>
  <sheetFormatPr defaultRowHeight="15"/>
  <cols>
    <col min="1" max="1" width="1" style="168" customWidth="1"/>
    <col min="2" max="51" width="3.85546875" style="168" customWidth="1"/>
    <col min="52" max="52" width="3.140625" style="168" customWidth="1"/>
    <col min="53" max="53" width="1.28515625" customWidth="1"/>
  </cols>
  <sheetData>
    <row r="1" spans="1:52" ht="50.1" customHeight="1">
      <c r="A1" s="570" t="s">
        <v>228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</row>
    <row r="2" spans="1:52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</row>
    <row r="3" spans="1:52">
      <c r="A3" s="578" t="s">
        <v>207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</row>
    <row r="4" spans="1:52">
      <c r="A4" s="170" t="s">
        <v>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</row>
    <row r="5" spans="1:52" ht="18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347" t="s">
        <v>1</v>
      </c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</row>
    <row r="6" spans="1:52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 t="s">
        <v>184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</row>
    <row r="8" spans="1:52">
      <c r="A8" s="172"/>
      <c r="B8" s="573" t="s">
        <v>173</v>
      </c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</row>
    <row r="9" spans="1:52" ht="8.1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52" ht="24.95" customHeight="1">
      <c r="A10" s="172"/>
      <c r="B10" s="576" t="s">
        <v>3</v>
      </c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 t="s">
        <v>66</v>
      </c>
      <c r="AA10" s="576"/>
      <c r="AB10" s="576"/>
      <c r="AC10" s="576" t="s">
        <v>5</v>
      </c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</row>
    <row r="11" spans="1:52" ht="24.95" customHeight="1">
      <c r="A11" s="172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 t="s">
        <v>246</v>
      </c>
      <c r="AD11" s="576"/>
      <c r="AE11" s="576"/>
      <c r="AF11" s="576"/>
      <c r="AG11" s="576"/>
      <c r="AH11" s="576"/>
      <c r="AI11" s="576"/>
      <c r="AJ11" s="576"/>
      <c r="AK11" s="576" t="s">
        <v>8</v>
      </c>
      <c r="AL11" s="576"/>
      <c r="AM11" s="576"/>
      <c r="AN11" s="576"/>
      <c r="AO11" s="576"/>
      <c r="AP11" s="576"/>
      <c r="AQ11" s="576"/>
      <c r="AR11" s="576"/>
      <c r="AS11" s="576" t="s">
        <v>68</v>
      </c>
      <c r="AT11" s="576"/>
      <c r="AU11" s="576"/>
      <c r="AV11" s="576"/>
      <c r="AW11" s="576"/>
      <c r="AX11" s="576"/>
      <c r="AY11" s="576"/>
      <c r="AZ11" s="576"/>
    </row>
    <row r="12" spans="1:52" ht="24.95" customHeight="1">
      <c r="A12" s="172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</row>
    <row r="13" spans="1:52">
      <c r="A13" s="175"/>
      <c r="B13" s="577">
        <v>1</v>
      </c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 t="s">
        <v>69</v>
      </c>
      <c r="AA13" s="577"/>
      <c r="AB13" s="577"/>
      <c r="AC13" s="577" t="s">
        <v>9</v>
      </c>
      <c r="AD13" s="577"/>
      <c r="AE13" s="577"/>
      <c r="AF13" s="577"/>
      <c r="AG13" s="577"/>
      <c r="AH13" s="577"/>
      <c r="AI13" s="577"/>
      <c r="AJ13" s="577"/>
      <c r="AK13" s="577" t="s">
        <v>10</v>
      </c>
      <c r="AL13" s="577"/>
      <c r="AM13" s="577"/>
      <c r="AN13" s="577"/>
      <c r="AO13" s="577"/>
      <c r="AP13" s="577"/>
      <c r="AQ13" s="577"/>
      <c r="AR13" s="577"/>
      <c r="AS13" s="577" t="s">
        <v>11</v>
      </c>
      <c r="AT13" s="577"/>
      <c r="AU13" s="577"/>
      <c r="AV13" s="577"/>
      <c r="AW13" s="577"/>
      <c r="AX13" s="577"/>
      <c r="AY13" s="577"/>
      <c r="AZ13" s="577"/>
    </row>
    <row r="14" spans="1:52" ht="18.75" customHeight="1">
      <c r="A14" s="176"/>
      <c r="B14" s="583" t="s">
        <v>227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79" t="s">
        <v>117</v>
      </c>
      <c r="AA14" s="579"/>
      <c r="AB14" s="579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</row>
    <row r="15" spans="1:52">
      <c r="A15" s="176"/>
      <c r="B15" s="177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1:52" ht="18" customHeight="1">
      <c r="A16" s="173"/>
      <c r="B16" s="580" t="s">
        <v>175</v>
      </c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580"/>
      <c r="AS16" s="580"/>
      <c r="AT16" s="580"/>
      <c r="AU16" s="580"/>
      <c r="AV16" s="580"/>
      <c r="AW16" s="580"/>
      <c r="AX16" s="580"/>
      <c r="AY16" s="580"/>
      <c r="AZ16" s="580"/>
    </row>
    <row r="17" spans="1:52" ht="8.1" customHeight="1">
      <c r="A17" s="174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</row>
    <row r="18" spans="1:52" ht="24.95" customHeight="1">
      <c r="A18" s="174"/>
      <c r="B18" s="576" t="s">
        <v>3</v>
      </c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7" t="s">
        <v>66</v>
      </c>
      <c r="AA18" s="577"/>
      <c r="AB18" s="577"/>
      <c r="AC18" s="576" t="s">
        <v>5</v>
      </c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</row>
    <row r="19" spans="1:52" ht="50.1" customHeight="1">
      <c r="A19" s="197"/>
      <c r="B19" s="576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6"/>
      <c r="Y19" s="576"/>
      <c r="Z19" s="577"/>
      <c r="AA19" s="577"/>
      <c r="AB19" s="577"/>
      <c r="AC19" s="576" t="s">
        <v>246</v>
      </c>
      <c r="AD19" s="576"/>
      <c r="AE19" s="576"/>
      <c r="AF19" s="576"/>
      <c r="AG19" s="576"/>
      <c r="AH19" s="576"/>
      <c r="AI19" s="576"/>
      <c r="AJ19" s="576"/>
      <c r="AK19" s="576" t="s">
        <v>8</v>
      </c>
      <c r="AL19" s="576"/>
      <c r="AM19" s="576"/>
      <c r="AN19" s="576"/>
      <c r="AO19" s="576"/>
      <c r="AP19" s="576"/>
      <c r="AQ19" s="576"/>
      <c r="AR19" s="576"/>
      <c r="AS19" s="576" t="s">
        <v>68</v>
      </c>
      <c r="AT19" s="576"/>
      <c r="AU19" s="576"/>
      <c r="AV19" s="576"/>
      <c r="AW19" s="576"/>
      <c r="AX19" s="576"/>
      <c r="AY19" s="576"/>
      <c r="AZ19" s="576"/>
    </row>
    <row r="20" spans="1:52" ht="15" customHeight="1">
      <c r="A20" s="197"/>
      <c r="B20" s="584">
        <v>1</v>
      </c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75" t="s">
        <v>69</v>
      </c>
      <c r="AA20" s="575"/>
      <c r="AB20" s="575"/>
      <c r="AC20" s="576">
        <v>3</v>
      </c>
      <c r="AD20" s="576"/>
      <c r="AE20" s="576"/>
      <c r="AF20" s="576"/>
      <c r="AG20" s="576"/>
      <c r="AH20" s="576"/>
      <c r="AI20" s="576"/>
      <c r="AJ20" s="576"/>
      <c r="AK20" s="576">
        <v>4</v>
      </c>
      <c r="AL20" s="576"/>
      <c r="AM20" s="576"/>
      <c r="AN20" s="576"/>
      <c r="AO20" s="576"/>
      <c r="AP20" s="576"/>
      <c r="AQ20" s="576"/>
      <c r="AR20" s="576"/>
      <c r="AS20" s="576">
        <v>5</v>
      </c>
      <c r="AT20" s="576"/>
      <c r="AU20" s="576"/>
      <c r="AV20" s="576"/>
      <c r="AW20" s="576"/>
      <c r="AX20" s="576"/>
      <c r="AY20" s="576"/>
      <c r="AZ20" s="576"/>
    </row>
    <row r="21" spans="1:52" ht="21" customHeight="1">
      <c r="A21" s="197"/>
      <c r="B21" s="594" t="s">
        <v>341</v>
      </c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79" t="s">
        <v>117</v>
      </c>
      <c r="AA21" s="579"/>
      <c r="AB21" s="579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</row>
    <row r="22" spans="1:52" ht="17.25" customHeight="1">
      <c r="A22" s="197"/>
      <c r="B22" s="583" t="s">
        <v>7</v>
      </c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79" t="s">
        <v>151</v>
      </c>
      <c r="AA22" s="579"/>
      <c r="AB22" s="579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</row>
    <row r="23" spans="1:52" ht="18" customHeight="1">
      <c r="A23" s="197"/>
      <c r="B23" s="583" t="s">
        <v>229</v>
      </c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79" t="s">
        <v>119</v>
      </c>
      <c r="AA23" s="579"/>
      <c r="AB23" s="579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</row>
    <row r="24" spans="1:52" ht="19.5" customHeight="1">
      <c r="A24" s="197"/>
      <c r="B24" s="583" t="s">
        <v>7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79" t="s">
        <v>153</v>
      </c>
      <c r="AA24" s="579"/>
      <c r="AB24" s="579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</row>
    <row r="25" spans="1:52" ht="18" customHeight="1">
      <c r="A25" s="197"/>
      <c r="B25" s="583" t="s">
        <v>230</v>
      </c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79" t="s">
        <v>131</v>
      </c>
      <c r="AA25" s="579"/>
      <c r="AB25" s="579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</row>
    <row r="26" spans="1:52" ht="21.75" customHeight="1">
      <c r="A26" s="197"/>
      <c r="B26" s="583" t="s">
        <v>7</v>
      </c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79" t="s">
        <v>160</v>
      </c>
      <c r="AA26" s="579"/>
      <c r="AB26" s="579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</row>
    <row r="27" spans="1:52" ht="33" customHeight="1">
      <c r="A27" s="197"/>
      <c r="B27" s="583" t="s">
        <v>231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79" t="s">
        <v>145</v>
      </c>
      <c r="AA27" s="579"/>
      <c r="AB27" s="579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</row>
    <row r="28" spans="1:52" ht="30" customHeight="1">
      <c r="A28" s="197"/>
      <c r="B28" s="583" t="s">
        <v>7</v>
      </c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79" t="s">
        <v>176</v>
      </c>
      <c r="AA28" s="579"/>
      <c r="AB28" s="579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</row>
    <row r="29" spans="1:52">
      <c r="A29" s="197"/>
      <c r="B29" s="581" t="s">
        <v>80</v>
      </c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75" t="s">
        <v>138</v>
      </c>
      <c r="AA29" s="575"/>
      <c r="AB29" s="575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</row>
    <row r="30" spans="1:52" ht="8.1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83"/>
      <c r="P30" s="183"/>
      <c r="Q30" s="178"/>
      <c r="R30" s="178"/>
      <c r="S30" s="178"/>
      <c r="T30" s="178"/>
      <c r="U30" s="199"/>
      <c r="V30" s="199"/>
      <c r="W30" s="199"/>
      <c r="X30" s="199"/>
      <c r="Y30" s="199"/>
      <c r="Z30" s="199"/>
      <c r="AA30" s="199"/>
      <c r="AB30" s="199"/>
      <c r="AC30" s="178"/>
      <c r="AD30" s="178"/>
      <c r="AE30" s="178"/>
      <c r="AF30" s="178"/>
      <c r="AG30" s="199"/>
      <c r="AH30" s="199"/>
      <c r="AI30" s="199"/>
      <c r="AJ30" s="199"/>
      <c r="AK30" s="199"/>
      <c r="AL30" s="199"/>
      <c r="AM30" s="199"/>
      <c r="AN30" s="199"/>
      <c r="AO30" s="178"/>
      <c r="AP30" s="178"/>
      <c r="AQ30" s="178"/>
      <c r="AR30" s="178"/>
      <c r="AS30" s="199"/>
      <c r="AT30" s="199"/>
      <c r="AU30" s="199"/>
      <c r="AV30" s="199"/>
      <c r="AW30" s="199"/>
      <c r="AX30" s="199"/>
      <c r="AY30" s="199"/>
      <c r="AZ30" s="199"/>
    </row>
    <row r="31" spans="1:52">
      <c r="A31" s="176"/>
      <c r="B31" s="184"/>
      <c r="C31" s="587" t="s">
        <v>56</v>
      </c>
      <c r="D31" s="587"/>
      <c r="E31" s="587"/>
      <c r="F31" s="587"/>
      <c r="G31" s="587"/>
      <c r="H31" s="587"/>
      <c r="I31" s="185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185"/>
      <c r="AA31" s="185"/>
      <c r="AB31" s="592"/>
      <c r="AC31" s="592"/>
      <c r="AD31" s="592"/>
      <c r="AE31" s="592"/>
      <c r="AF31" s="592"/>
      <c r="AG31" s="592"/>
      <c r="AH31" s="592"/>
      <c r="AI31" s="176"/>
      <c r="AJ31" s="176"/>
      <c r="AK31" s="592"/>
      <c r="AL31" s="592"/>
      <c r="AM31" s="592"/>
      <c r="AN31" s="592"/>
      <c r="AO31" s="592"/>
      <c r="AP31" s="592"/>
      <c r="AQ31" s="592"/>
      <c r="AR31" s="592"/>
      <c r="AS31" s="592"/>
      <c r="AT31" s="592"/>
      <c r="AU31" s="592"/>
      <c r="AV31" s="592"/>
      <c r="AW31" s="592"/>
      <c r="AX31" s="592"/>
      <c r="AY31" s="592"/>
      <c r="AZ31" s="592"/>
    </row>
    <row r="32" spans="1:52">
      <c r="A32" s="176"/>
      <c r="B32" s="184"/>
      <c r="C32" s="587" t="s">
        <v>57</v>
      </c>
      <c r="D32" s="587"/>
      <c r="E32" s="587"/>
      <c r="F32" s="587"/>
      <c r="G32" s="587"/>
      <c r="H32" s="587"/>
      <c r="I32" s="185"/>
      <c r="J32" s="591" t="s">
        <v>58</v>
      </c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187"/>
      <c r="AA32" s="187"/>
      <c r="AB32" s="591" t="s">
        <v>59</v>
      </c>
      <c r="AC32" s="591"/>
      <c r="AD32" s="591"/>
      <c r="AE32" s="591"/>
      <c r="AF32" s="591"/>
      <c r="AG32" s="591"/>
      <c r="AH32" s="591"/>
      <c r="AI32" s="188"/>
      <c r="AJ32" s="188"/>
      <c r="AK32" s="591" t="s">
        <v>60</v>
      </c>
      <c r="AL32" s="591"/>
      <c r="AM32" s="591"/>
      <c r="AN32" s="591"/>
      <c r="AO32" s="591"/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</row>
    <row r="33" spans="1:52">
      <c r="A33" s="172"/>
      <c r="B33" s="184"/>
      <c r="C33" s="185"/>
      <c r="D33" s="185"/>
      <c r="E33" s="185"/>
      <c r="F33" s="185"/>
      <c r="G33" s="185"/>
      <c r="H33" s="185"/>
      <c r="I33" s="185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8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>
      <c r="A34" s="186"/>
      <c r="B34" s="184"/>
      <c r="C34" s="587" t="s">
        <v>61</v>
      </c>
      <c r="D34" s="587"/>
      <c r="E34" s="587"/>
      <c r="F34" s="587"/>
      <c r="G34" s="587"/>
      <c r="H34" s="587"/>
      <c r="I34" s="185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187"/>
      <c r="AA34" s="187"/>
      <c r="AB34" s="588"/>
      <c r="AC34" s="588"/>
      <c r="AD34" s="588"/>
      <c r="AE34" s="588"/>
      <c r="AF34" s="588"/>
      <c r="AG34" s="588"/>
      <c r="AH34" s="588"/>
      <c r="AI34" s="588"/>
      <c r="AJ34" s="588"/>
      <c r="AK34" s="588"/>
      <c r="AL34" s="588"/>
      <c r="AM34" s="588"/>
      <c r="AN34" s="588"/>
      <c r="AO34" s="188"/>
      <c r="AP34" s="188"/>
      <c r="AQ34" s="589"/>
      <c r="AR34" s="589"/>
      <c r="AS34" s="589"/>
      <c r="AT34" s="589"/>
      <c r="AU34" s="589"/>
      <c r="AV34" s="589"/>
      <c r="AW34" s="589"/>
      <c r="AX34" s="589"/>
      <c r="AY34" s="589"/>
      <c r="AZ34" s="589"/>
    </row>
    <row r="35" spans="1:52">
      <c r="A35" s="186"/>
      <c r="B35" s="184"/>
      <c r="C35" s="590"/>
      <c r="D35" s="590"/>
      <c r="E35" s="590"/>
      <c r="F35" s="590"/>
      <c r="G35" s="590"/>
      <c r="H35" s="590"/>
      <c r="I35" s="185"/>
      <c r="J35" s="591" t="s">
        <v>58</v>
      </c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187"/>
      <c r="AA35" s="187"/>
      <c r="AB35" s="591" t="s">
        <v>62</v>
      </c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188"/>
      <c r="AP35" s="188"/>
      <c r="AQ35" s="591" t="s">
        <v>63</v>
      </c>
      <c r="AR35" s="591"/>
      <c r="AS35" s="591"/>
      <c r="AT35" s="591"/>
      <c r="AU35" s="591"/>
      <c r="AV35" s="591"/>
      <c r="AW35" s="591"/>
      <c r="AX35" s="591"/>
      <c r="AY35" s="591"/>
      <c r="AZ35" s="591"/>
    </row>
    <row r="36" spans="1:52">
      <c r="A36" s="186"/>
      <c r="B36" s="184"/>
      <c r="C36" s="185"/>
      <c r="D36" s="185"/>
      <c r="E36" s="185"/>
      <c r="F36" s="185"/>
      <c r="G36" s="185"/>
      <c r="H36" s="185"/>
      <c r="I36" s="185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5"/>
      <c r="AA36" s="185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76"/>
      <c r="AP36" s="176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</row>
    <row r="37" spans="1:52">
      <c r="A37" s="186"/>
      <c r="B37" s="176"/>
      <c r="C37" s="190" t="s">
        <v>64</v>
      </c>
      <c r="D37" s="585"/>
      <c r="E37" s="585"/>
      <c r="F37" s="185" t="s">
        <v>64</v>
      </c>
      <c r="G37" s="191"/>
      <c r="H37" s="585"/>
      <c r="I37" s="585"/>
      <c r="J37" s="585"/>
      <c r="K37" s="585"/>
      <c r="L37" s="585"/>
      <c r="M37" s="585"/>
      <c r="N37" s="192"/>
      <c r="O37" s="193"/>
      <c r="P37" s="194">
        <v>20</v>
      </c>
      <c r="Q37" s="586"/>
      <c r="R37" s="586"/>
      <c r="S37" s="185" t="s">
        <v>65</v>
      </c>
      <c r="T37" s="192"/>
      <c r="U37" s="192"/>
      <c r="V37" s="192"/>
      <c r="W37" s="192"/>
      <c r="X37" s="176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76"/>
      <c r="AW37" s="176"/>
      <c r="AX37" s="176"/>
      <c r="AY37" s="176"/>
      <c r="AZ37" s="176"/>
    </row>
    <row r="38" spans="1:52">
      <c r="A38" s="186"/>
      <c r="B38" s="176"/>
      <c r="C38" s="176"/>
      <c r="D38" s="593"/>
      <c r="E38" s="593"/>
      <c r="F38" s="176"/>
      <c r="G38" s="176"/>
      <c r="H38" s="593"/>
      <c r="I38" s="593"/>
      <c r="J38" s="593"/>
      <c r="K38" s="593"/>
      <c r="L38" s="593"/>
      <c r="M38" s="593"/>
      <c r="N38" s="176"/>
      <c r="O38" s="176"/>
      <c r="P38" s="176"/>
      <c r="Q38" s="593"/>
      <c r="R38" s="593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</sheetData>
  <mergeCells count="101">
    <mergeCell ref="L5:AZ5"/>
    <mergeCell ref="B8:AB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L4:AZ4"/>
    <mergeCell ref="B16:AZ16"/>
    <mergeCell ref="B18:Y19"/>
    <mergeCell ref="Z18:AB19"/>
    <mergeCell ref="AC18:AZ18"/>
    <mergeCell ref="AC19:AJ19"/>
    <mergeCell ref="AK19:AR19"/>
    <mergeCell ref="AS19:AZ19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3:Y23"/>
    <mergeCell ref="Z23:AB23"/>
    <mergeCell ref="AC23:AJ23"/>
    <mergeCell ref="AK23:AR23"/>
    <mergeCell ref="AS23:AZ23"/>
    <mergeCell ref="B24:Y24"/>
    <mergeCell ref="Z24:AB24"/>
    <mergeCell ref="AC24:AJ24"/>
    <mergeCell ref="AK24:AR24"/>
    <mergeCell ref="AS24:AZ24"/>
    <mergeCell ref="B25:Y25"/>
    <mergeCell ref="Z25:AB25"/>
    <mergeCell ref="AC25:AJ25"/>
    <mergeCell ref="AK25:AR25"/>
    <mergeCell ref="AS25:AZ25"/>
    <mergeCell ref="B27:Y27"/>
    <mergeCell ref="Z27:AB27"/>
    <mergeCell ref="AC27:AJ27"/>
    <mergeCell ref="AK27:AR27"/>
    <mergeCell ref="AS27:AZ27"/>
    <mergeCell ref="B26:Y26"/>
    <mergeCell ref="Z26:AB26"/>
    <mergeCell ref="AC26:AJ26"/>
    <mergeCell ref="AK26:AR26"/>
    <mergeCell ref="AS26:AZ26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Q34:AZ34"/>
    <mergeCell ref="C35:H35"/>
    <mergeCell ref="J35:Y35"/>
    <mergeCell ref="AB35:AN35"/>
    <mergeCell ref="AQ35:AZ35"/>
    <mergeCell ref="C31:H31"/>
    <mergeCell ref="J31:Y31"/>
    <mergeCell ref="AB31:AH31"/>
    <mergeCell ref="AK31:AZ31"/>
    <mergeCell ref="C32:H32"/>
    <mergeCell ref="J32:Y32"/>
    <mergeCell ref="AB32:AH32"/>
    <mergeCell ref="AK32:AZ32"/>
    <mergeCell ref="D37:E37"/>
    <mergeCell ref="H37:M37"/>
    <mergeCell ref="Q37:R37"/>
    <mergeCell ref="D38:E38"/>
    <mergeCell ref="H38:M38"/>
    <mergeCell ref="Q38:R38"/>
    <mergeCell ref="C34:H34"/>
    <mergeCell ref="J34:Y34"/>
    <mergeCell ref="AB34:AN34"/>
  </mergeCells>
  <pageMargins left="0.59055118110236227" right="0.51181102362204722" top="0.59055118110236227" bottom="0.59055118110236227" header="0.31496062992125984" footer="0.31496062992125984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ФОТ 111</vt:lpstr>
      <vt:lpstr>Иные выплаты (112)</vt:lpstr>
      <vt:lpstr>Иные выплаты (113)</vt:lpstr>
      <vt:lpstr>ФОТ (119)</vt:lpstr>
      <vt:lpstr>СОЦ (320)</vt:lpstr>
      <vt:lpstr>Зем. и имущ. налоги (851)</vt:lpstr>
      <vt:lpstr>Прочие налоги (852)</vt:lpstr>
      <vt:lpstr>Прочие расходы (853)</vt:lpstr>
      <vt:lpstr>Судебные акты (831)</vt:lpstr>
      <vt:lpstr>Закупки (241,242,243,244)</vt:lpstr>
      <vt:lpstr>Прочие (610)</vt:lpstr>
      <vt:lpstr>ВЗ_Р ОСП(610)</vt:lpstr>
      <vt:lpstr>'Закупки (241,242,243,244)'!Область_печати</vt:lpstr>
      <vt:lpstr>'Зем. и имущ. налоги (851)'!Область_печати</vt:lpstr>
      <vt:lpstr>'Иные выплаты (112)'!Область_печати</vt:lpstr>
      <vt:lpstr>'Иные выплаты (113)'!Область_печати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(320)'!Область_печати</vt:lpstr>
      <vt:lpstr>'Судебные акты (831)'!Область_печати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User</cp:lastModifiedBy>
  <cp:lastPrinted>2024-12-26T16:50:22Z</cp:lastPrinted>
  <dcterms:created xsi:type="dcterms:W3CDTF">2018-07-16T08:20:16Z</dcterms:created>
  <dcterms:modified xsi:type="dcterms:W3CDTF">2024-12-26T16:53:54Z</dcterms:modified>
</cp:coreProperties>
</file>